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avarzanim1\Desktop\"/>
    </mc:Choice>
  </mc:AlternateContent>
  <xr:revisionPtr revIDLastSave="0" documentId="8_{986C8D22-7811-461A-8EAA-6DC6FAB9DC18}" xr6:coauthVersionLast="36" xr6:coauthVersionMax="36" xr10:uidLastSave="{00000000-0000-0000-0000-000000000000}"/>
  <bookViews>
    <workbookView xWindow="0" yWindow="0" windowWidth="10155" windowHeight="65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2" i="1" l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G42" i="1"/>
  <c r="A42" i="1"/>
  <c r="G41" i="1"/>
  <c r="A41" i="1"/>
  <c r="G40" i="1"/>
  <c r="A40" i="1"/>
  <c r="G39" i="1"/>
  <c r="A39" i="1"/>
  <c r="G38" i="1"/>
  <c r="A38" i="1"/>
  <c r="G37" i="1"/>
  <c r="A37" i="1"/>
  <c r="G36" i="1"/>
  <c r="A36" i="1"/>
  <c r="G35" i="1"/>
  <c r="A35" i="1"/>
  <c r="G34" i="1"/>
  <c r="A34" i="1"/>
  <c r="G33" i="1"/>
  <c r="A33" i="1"/>
  <c r="A32" i="1"/>
  <c r="G31" i="1"/>
  <c r="A31" i="1"/>
  <c r="G30" i="1"/>
  <c r="A30" i="1"/>
  <c r="G29" i="1"/>
  <c r="A29" i="1"/>
  <c r="G28" i="1"/>
  <c r="A28" i="1"/>
  <c r="G27" i="1"/>
  <c r="A27" i="1"/>
  <c r="G26" i="1"/>
  <c r="A26" i="1"/>
  <c r="G25" i="1"/>
  <c r="A25" i="1"/>
  <c r="G24" i="1"/>
  <c r="A24" i="1"/>
  <c r="G23" i="1"/>
  <c r="A23" i="1"/>
  <c r="G22" i="1"/>
  <c r="A22" i="1"/>
  <c r="G21" i="1"/>
  <c r="A21" i="1"/>
  <c r="G20" i="1"/>
  <c r="A20" i="1"/>
  <c r="G19" i="1"/>
  <c r="A19" i="1"/>
  <c r="G18" i="1"/>
  <c r="A18" i="1"/>
  <c r="G17" i="1"/>
  <c r="A17" i="1"/>
  <c r="G16" i="1"/>
  <c r="A16" i="1"/>
  <c r="A15" i="1"/>
  <c r="A14" i="1"/>
  <c r="G13" i="1"/>
  <c r="A13" i="1"/>
  <c r="A12" i="1"/>
  <c r="A11" i="1"/>
  <c r="A10" i="1"/>
  <c r="G9" i="1"/>
  <c r="A9" i="1"/>
  <c r="G8" i="1"/>
  <c r="A8" i="1"/>
  <c r="G7" i="1"/>
  <c r="A7" i="1"/>
  <c r="G6" i="1"/>
  <c r="A6" i="1"/>
  <c r="G5" i="1"/>
  <c r="A5" i="1"/>
  <c r="G4" i="1"/>
  <c r="A4" i="1"/>
  <c r="G3" i="1"/>
  <c r="A3" i="1"/>
  <c r="G2" i="1"/>
  <c r="A2" i="1"/>
</calcChain>
</file>

<file path=xl/sharedStrings.xml><?xml version="1.0" encoding="utf-8"?>
<sst xmlns="http://schemas.openxmlformats.org/spreadsheetml/2006/main" count="729" uniqueCount="395">
  <si>
    <t>Column6</t>
  </si>
  <si>
    <t>Column7</t>
  </si>
  <si>
    <t>Column8</t>
  </si>
  <si>
    <t>Column9</t>
  </si>
  <si>
    <t xml:space="preserve">پزشکی بهمن </t>
  </si>
  <si>
    <t>عسل</t>
  </si>
  <si>
    <t>اسدی</t>
  </si>
  <si>
    <t xml:space="preserve"> ، اصل گواهی متوسطه ،  ، گواهی سلامت ، </t>
  </si>
  <si>
    <t>خانم</t>
  </si>
  <si>
    <t>روزانه</t>
  </si>
  <si>
    <t>تعهدی</t>
  </si>
  <si>
    <t>سجاد</t>
  </si>
  <si>
    <t>اصغري</t>
  </si>
  <si>
    <t xml:space="preserve">اصل گواهی متوسطه  ، کپی پرداخت اصلاح مقطع معافیت تحصیلی به دکتری عمومی </t>
  </si>
  <si>
    <t>منطقه یک</t>
  </si>
  <si>
    <t>مهدیه</t>
  </si>
  <si>
    <t>آقازاده</t>
  </si>
  <si>
    <t>اصل گواهی متوسطه ، اصل گواهی موقت متوسطه، ، گواهی سلامت</t>
  </si>
  <si>
    <t xml:space="preserve"> آزاد</t>
  </si>
  <si>
    <t>منطقه سه</t>
  </si>
  <si>
    <t>اميرمحمد</t>
  </si>
  <si>
    <t>منطقه دو</t>
  </si>
  <si>
    <t>علی</t>
  </si>
  <si>
    <t>امینی نسب</t>
  </si>
  <si>
    <t>اصل گواهی متوسطه ، کپی پرداخت انلاین</t>
  </si>
  <si>
    <t>1410/11/30</t>
  </si>
  <si>
    <t xml:space="preserve">تعهدی </t>
  </si>
  <si>
    <t>فائزه</t>
  </si>
  <si>
    <t>بشارتي فرد</t>
  </si>
  <si>
    <t>فرم 4 یا 6 ؟، اصل گواهی متوسطه،، گواهی سلامت ، کپی پراخت آنلاین</t>
  </si>
  <si>
    <t>بهادري</t>
  </si>
  <si>
    <t>اميرحسام</t>
  </si>
  <si>
    <t>بهزادي نيا</t>
  </si>
  <si>
    <t>ریحانه</t>
  </si>
  <si>
    <t>بیرانوند</t>
  </si>
  <si>
    <t>اصل گواهی متوسطه ،  ، گواهی سلامت ، کپی پرداخت</t>
  </si>
  <si>
    <t>25% و بالاتر</t>
  </si>
  <si>
    <t>عليرضا</t>
  </si>
  <si>
    <t>پاسبان</t>
  </si>
  <si>
    <t>1410/06/31</t>
  </si>
  <si>
    <t>فاطمه</t>
  </si>
  <si>
    <t>جعفري</t>
  </si>
  <si>
    <t xml:space="preserve">اصل گواهی متوسطه </t>
  </si>
  <si>
    <t>صهبا</t>
  </si>
  <si>
    <t>حاتمي كيا</t>
  </si>
  <si>
    <t>اصل گواهی متوسطه ،  کپی پرداخت</t>
  </si>
  <si>
    <t>خادمی</t>
  </si>
  <si>
    <t>اصل گواهی متوسطه ، ، کپی پرداخت انلاین</t>
  </si>
  <si>
    <t>كوثر</t>
  </si>
  <si>
    <t>خيرخواه</t>
  </si>
  <si>
    <t>اصل گواهی متوسطه ، گواهی سلامت ، کپی پرداخت</t>
  </si>
  <si>
    <t>دامن پاك</t>
  </si>
  <si>
    <t>اصل گواهی متوسطه ، کپی پرداخت</t>
  </si>
  <si>
    <t>ريحانه</t>
  </si>
  <si>
    <t>دستجردي</t>
  </si>
  <si>
    <t xml:space="preserve"> ، گواهی سلامت</t>
  </si>
  <si>
    <t>مسعود</t>
  </si>
  <si>
    <t>رئوف</t>
  </si>
  <si>
    <t xml:space="preserve"> گواهی سلامت </t>
  </si>
  <si>
    <t>ایثار</t>
  </si>
  <si>
    <t>زهرا</t>
  </si>
  <si>
    <t>رجبي قلعه داري</t>
  </si>
  <si>
    <t>اصل گواهی متوسطه ، ، گواهی سلامت ، فیش هزینه ثبت نام</t>
  </si>
  <si>
    <t>مبینا</t>
  </si>
  <si>
    <t>رجبی مقدسی</t>
  </si>
  <si>
    <t xml:space="preserve">اصل گواهی متوسطه ،  </t>
  </si>
  <si>
    <t>حسن</t>
  </si>
  <si>
    <t>رحمانی</t>
  </si>
  <si>
    <t>اصل گواهی متوسطه ،</t>
  </si>
  <si>
    <t>دی ماه</t>
  </si>
  <si>
    <t>رضائی</t>
  </si>
  <si>
    <t>مهدي</t>
  </si>
  <si>
    <t>رضائي افراپلي</t>
  </si>
  <si>
    <t>اصل گواهی متوسطه ، ، گواهی سلامت ، کپی پرداخت</t>
  </si>
  <si>
    <t>زارع جهان آبادی</t>
  </si>
  <si>
    <t xml:space="preserve">اصل گواهی متوسطه ، </t>
  </si>
  <si>
    <t>امیرحسین</t>
  </si>
  <si>
    <t>شکری خیرآبادی</t>
  </si>
  <si>
    <t xml:space="preserve">اصل گواهی متوسطه ، کپی پرداخت </t>
  </si>
  <si>
    <t>ایدا</t>
  </si>
  <si>
    <t>صمدی</t>
  </si>
  <si>
    <t>اميرحسين</t>
  </si>
  <si>
    <t>طالبي</t>
  </si>
  <si>
    <t>سينا</t>
  </si>
  <si>
    <t>طاهري</t>
  </si>
  <si>
    <t>عرفان</t>
  </si>
  <si>
    <t>عابدين زاده</t>
  </si>
  <si>
    <t>اصل گواهی متوسطه ، کپی پرداخت ،</t>
  </si>
  <si>
    <t>نويد</t>
  </si>
  <si>
    <t>عباس زاده</t>
  </si>
  <si>
    <t>اصل گواهی متوسطه ، ، گواهی سلامت کپی پرداخت</t>
  </si>
  <si>
    <t>عطا</t>
  </si>
  <si>
    <t>عبدالسلامي</t>
  </si>
  <si>
    <t>اصل گواهی متوسطه  ، کپی پرداخت انلاین</t>
  </si>
  <si>
    <t>بنيامين</t>
  </si>
  <si>
    <t>عطائي نوشين</t>
  </si>
  <si>
    <t>اصل گواهی متوسطه ، تاییدیه متوسطه ، گواهی سلامت</t>
  </si>
  <si>
    <t>نازنين</t>
  </si>
  <si>
    <t>غفارپور</t>
  </si>
  <si>
    <t>اصل گواهی متوسطه ، کپی پرداخت ، گواهی سلامت</t>
  </si>
  <si>
    <t>غزل</t>
  </si>
  <si>
    <t>فرامرزي</t>
  </si>
  <si>
    <t>فرم شماره یک ، اصل گواهی متوسطه  ، کپی پرداخت</t>
  </si>
  <si>
    <t>ايدا</t>
  </si>
  <si>
    <t>قره زاده</t>
  </si>
  <si>
    <t>هليا</t>
  </si>
  <si>
    <t>كارگر</t>
  </si>
  <si>
    <t>اصل گواهی متوسطه</t>
  </si>
  <si>
    <t>آزاد</t>
  </si>
  <si>
    <t>ايمان</t>
  </si>
  <si>
    <t>كريمي</t>
  </si>
  <si>
    <t>سارا</t>
  </si>
  <si>
    <t>مبرهن</t>
  </si>
  <si>
    <t>تاییدیه متوسطه</t>
  </si>
  <si>
    <t>مهدی</t>
  </si>
  <si>
    <t>محمدی</t>
  </si>
  <si>
    <t>مليكا</t>
  </si>
  <si>
    <t>مديرنان ساز</t>
  </si>
  <si>
    <t>شیرین</t>
  </si>
  <si>
    <t>ملک زاد</t>
  </si>
  <si>
    <t>اصل گواهی متوسطه (کپی)</t>
  </si>
  <si>
    <t>نرگس</t>
  </si>
  <si>
    <t>نصرآبادی</t>
  </si>
  <si>
    <t>سیده یاسمین</t>
  </si>
  <si>
    <t>هاشمی باراز</t>
  </si>
  <si>
    <t>اصل گواهی متوسطه ، تاییده متوسطه کپی پرداخت</t>
  </si>
  <si>
    <t>محمدهادي</t>
  </si>
  <si>
    <t>يارمحمدي</t>
  </si>
  <si>
    <t xml:space="preserve">پرستاری بهمن </t>
  </si>
  <si>
    <t>محمد</t>
  </si>
  <si>
    <t>اسلامی ملکی</t>
  </si>
  <si>
    <t>اصل گواهی متوسطه ،  گواهی سلامت ، کپی پرداخت کپی کارت ایثار</t>
  </si>
  <si>
    <t>1407/06/31</t>
  </si>
  <si>
    <t>اکو</t>
  </si>
  <si>
    <t>امامی</t>
  </si>
  <si>
    <t>اصل گواهی متوسطه ، ;کپی پرداخت</t>
  </si>
  <si>
    <t>دانیال</t>
  </si>
  <si>
    <t>امیری پارسا</t>
  </si>
  <si>
    <t>اصل گواهی متوسطه ، کپی کارت ایثار</t>
  </si>
  <si>
    <t>بهشتی پور</t>
  </si>
  <si>
    <t>اصل کارنامه متوسطه ، ، گواهی سلامت</t>
  </si>
  <si>
    <t>نگار</t>
  </si>
  <si>
    <t>پارساپور</t>
  </si>
  <si>
    <t xml:space="preserve">اصل گواهی متوسطه  </t>
  </si>
  <si>
    <t>ایمان</t>
  </si>
  <si>
    <t>جعفری رهبارعلیزاده</t>
  </si>
  <si>
    <t xml:space="preserve">اصل گواهی متوسطه ، تاییدیه متوسطه </t>
  </si>
  <si>
    <t>محمدامین</t>
  </si>
  <si>
    <t>حسن پور</t>
  </si>
  <si>
    <t>اصل گواهی متوسطه  ،  کپی پرداخت</t>
  </si>
  <si>
    <t>1407/11/30</t>
  </si>
  <si>
    <t>محمدرضا</t>
  </si>
  <si>
    <t>خانی کوشکی</t>
  </si>
  <si>
    <t>اصل گواهی متوسطه ، گواهی سلامت جسمانی روانی ، کپی پرداخت</t>
  </si>
  <si>
    <t>بازگشت به کشور 4 آذر 1402</t>
  </si>
  <si>
    <t>ابوالفضل</t>
  </si>
  <si>
    <t>خدادادی</t>
  </si>
  <si>
    <t>اصل گواهی متوسطه  ، کپی پرداخت</t>
  </si>
  <si>
    <t>کیمیا</t>
  </si>
  <si>
    <t>خدادوست سبزواری</t>
  </si>
  <si>
    <t>تاییدیه متوسطه ، کپی پرداخت</t>
  </si>
  <si>
    <t>مرضیه</t>
  </si>
  <si>
    <t>دبیری</t>
  </si>
  <si>
    <t>فرم شماره یک ، اصل گواهی متوسطه ، اصل کارنامه متوسطه ، تاییدیه متوسطه ، کپی پرداخت</t>
  </si>
  <si>
    <t>ساجده</t>
  </si>
  <si>
    <t>رفیعی</t>
  </si>
  <si>
    <t>اصل گواهی متوسطه ، کپیپ رداخت</t>
  </si>
  <si>
    <t>نادیا</t>
  </si>
  <si>
    <t>صفری</t>
  </si>
  <si>
    <t xml:space="preserve">اصل گواهی متوسطه ، اصل گواهی موقت متوسطه ، اصل کارنامه متوسطه ، گواهی سلامت ، کپی پرداخت </t>
  </si>
  <si>
    <t>امیررضا</t>
  </si>
  <si>
    <t>طاهری</t>
  </si>
  <si>
    <t xml:space="preserve">اصل گواهی متوسطه ،  گواهی سلامت ، کپی کارت معافیت ، </t>
  </si>
  <si>
    <t>کارت کفالت در دست چاپ</t>
  </si>
  <si>
    <t>علی رضا</t>
  </si>
  <si>
    <t>عباسی</t>
  </si>
  <si>
    <t>اصل گواهی متوسطه ، گواهی سلامت کپی پرداخت</t>
  </si>
  <si>
    <t>خدیجه</t>
  </si>
  <si>
    <t>عبدی خرکت</t>
  </si>
  <si>
    <t>متولد 73؟؟پیش</t>
  </si>
  <si>
    <t>عسکری</t>
  </si>
  <si>
    <t xml:space="preserve"> ، گواهی سلامت ، کپی پرداخت</t>
  </si>
  <si>
    <t>علی زاده</t>
  </si>
  <si>
    <t>فرم شماره یک ، اصل گواهی متوسطه ، اصل کارنامه متوسطه ، کپی پرداخت ، گواهی سلامت</t>
  </si>
  <si>
    <t>محمدمهدی</t>
  </si>
  <si>
    <t>فاضلی</t>
  </si>
  <si>
    <t>اصل گواهی متوسطه ، فرم شماره یک  کپی پرداخت</t>
  </si>
  <si>
    <t>قاسمی بنابری</t>
  </si>
  <si>
    <t>محمدارمان</t>
  </si>
  <si>
    <t>کوشا</t>
  </si>
  <si>
    <t>فرم شماره یک ، اصل گواهی متوسطه ، اصل گواهی موقت متوسطه ، تاییدیه متوسطه ، گواهی سلامت ،کپی پرداخت</t>
  </si>
  <si>
    <t>ت/ف 1402 تا بهمن</t>
  </si>
  <si>
    <t>منشوری سبزوار</t>
  </si>
  <si>
    <t xml:space="preserve"> ، گواهی سلامت </t>
  </si>
  <si>
    <t>حمیدرضا</t>
  </si>
  <si>
    <t>نجفی</t>
  </si>
  <si>
    <t>ماهان</t>
  </si>
  <si>
    <t>یزدان پرست</t>
  </si>
  <si>
    <t>اصل گواهی متوسطه ، گواهی سلامت ، کپیپ رداخت</t>
  </si>
  <si>
    <t>یاسمن</t>
  </si>
  <si>
    <t>یزدی پناه</t>
  </si>
  <si>
    <t xml:space="preserve">پرستاری جوین </t>
  </si>
  <si>
    <t>اله وردی</t>
  </si>
  <si>
    <t xml:space="preserve">اصل گواهی متوسطه  ، گواهی سلامت ، </t>
  </si>
  <si>
    <t>فرشته</t>
  </si>
  <si>
    <t>اونق</t>
  </si>
  <si>
    <t>فرم شماره یک ، اصل گواهی متوسطه ، گواهی سلامت ،</t>
  </si>
  <si>
    <t>زهره</t>
  </si>
  <si>
    <t>جاویدی قصر</t>
  </si>
  <si>
    <t>اصل گواهی متوسطه ، تاییدیه متوسطه ، گواهی سلامت ، کپی پرداخت</t>
  </si>
  <si>
    <t>محمدحسین</t>
  </si>
  <si>
    <t>جلیل ازادبخت</t>
  </si>
  <si>
    <t>سعید</t>
  </si>
  <si>
    <t>چوپان زاده</t>
  </si>
  <si>
    <t xml:space="preserve">اصل گواهی متوسطه ، گواهی سلامت ، کپی پرداخت گواهی سلامت </t>
  </si>
  <si>
    <t>حسین زاده مقدسی</t>
  </si>
  <si>
    <t>اصل گواهی متوسطه  ، گواهی سلامت</t>
  </si>
  <si>
    <t>مصطفی</t>
  </si>
  <si>
    <t>حیدری</t>
  </si>
  <si>
    <t xml:space="preserve">اصل گواهی متوسطه ، گواهی سلامت  </t>
  </si>
  <si>
    <t>حسین</t>
  </si>
  <si>
    <t>خواجه پیران</t>
  </si>
  <si>
    <t>فرم اطلاعات عمومی ، تاییدیه متوسطه ،گواهی سلامت</t>
  </si>
  <si>
    <t>امیرعلی</t>
  </si>
  <si>
    <t>خورشاهی</t>
  </si>
  <si>
    <t xml:space="preserve">فرم اطلاعات عمومی ، تاییدیه پیش دانشگاهی ، گواهی سلامت </t>
  </si>
  <si>
    <t>حانیه</t>
  </si>
  <si>
    <t>دلداربهاری</t>
  </si>
  <si>
    <t>فرم های ثبت نامی ،گواهی سلامت ، کپی پرداخت</t>
  </si>
  <si>
    <t>دهدارمسجدلو</t>
  </si>
  <si>
    <t>زارعین ریزی</t>
  </si>
  <si>
    <t>اصل گواهی متوسطه ، اصل گواهی موقت ، تاییدیه متوسطه، معافیت ، کپی کارت ایثار</t>
  </si>
  <si>
    <t>**</t>
  </si>
  <si>
    <t>امیرمهدی</t>
  </si>
  <si>
    <t>سیدابادی</t>
  </si>
  <si>
    <t xml:space="preserve">اصل گوهی متوسطه ، تاییدیه متوسطه ، گواهی سلامت ، کپی کارت ایثار، </t>
  </si>
  <si>
    <t>علی پور</t>
  </si>
  <si>
    <t>1402 ت ف</t>
  </si>
  <si>
    <t>غریب</t>
  </si>
  <si>
    <t>اصل کارنامه متوسطه ، گواهی سلامت ، کپی پرداخت</t>
  </si>
  <si>
    <t>سمیرا</t>
  </si>
  <si>
    <t>فدائی</t>
  </si>
  <si>
    <t>اصل گواهی متوسطه، گواهی سلامت ، کپی پرداخت</t>
  </si>
  <si>
    <t>مهساسادات</t>
  </si>
  <si>
    <t>فرخاری</t>
  </si>
  <si>
    <t>اصل گواهی متوسطه  ، گواهی سلامت ، عکس فتو شناسنامه ، کپی کارت ایثار</t>
  </si>
  <si>
    <t>مجذوبه</t>
  </si>
  <si>
    <t>فولادی نیا</t>
  </si>
  <si>
    <t>اصل گواهی متوسطه و پیش دانشگاهی ،تاییدیه متوسطه ، گواهی سلامت ، کپی کارت ایثار</t>
  </si>
  <si>
    <t>فرزانه</t>
  </si>
  <si>
    <t>گل زار</t>
  </si>
  <si>
    <t xml:space="preserve">کپی پرداخت  ، گواهی سلامت ، 6 قطعه عکس </t>
  </si>
  <si>
    <t>مهلا</t>
  </si>
  <si>
    <t>مالکی</t>
  </si>
  <si>
    <t>تاییدیه پیش دانشگاهی ، گواهی سلامت ، کپی پرداخت</t>
  </si>
  <si>
    <t>مشایخی</t>
  </si>
  <si>
    <t>اصل کارنامه متوسطه ، گواهی سلامت ، کپی کارت ایثار، کپی هزینه ثبت نام</t>
  </si>
  <si>
    <t>مشهدی تفرشی</t>
  </si>
  <si>
    <t xml:space="preserve"> اصل گواهی متوسطه ، اصل کارنامه متوسطه ، تاییدیه متوسطه ، گواهی سلامت</t>
  </si>
  <si>
    <t>قصد انصراف دارد</t>
  </si>
  <si>
    <t>مائده</t>
  </si>
  <si>
    <t>مقتدائی پور</t>
  </si>
  <si>
    <t>کپی پرداخت ، فرم یک ، اصل گواهی متوسطه  ، گواهی سلامت</t>
  </si>
  <si>
    <t>ملوندی</t>
  </si>
  <si>
    <t>سیده شقایق</t>
  </si>
  <si>
    <t>میررضائی</t>
  </si>
  <si>
    <t>اصل گواهی متوسطه ، گواهی سلامت جسمانی روانی</t>
  </si>
  <si>
    <t>سیدسجاد</t>
  </si>
  <si>
    <t>میرزاده لنگوری</t>
  </si>
  <si>
    <t>اصل گواهی متوسه  ، گواهی سلامت ، کپی هزینه</t>
  </si>
  <si>
    <t xml:space="preserve">فوریت جوین </t>
  </si>
  <si>
    <t>ابراهیم زاده</t>
  </si>
  <si>
    <t xml:space="preserve">اصل گواهی متوسطه  ، کپی هزینه </t>
  </si>
  <si>
    <t>1405/06/31</t>
  </si>
  <si>
    <t>اسلامی رزین</t>
  </si>
  <si>
    <t>1404/11/30</t>
  </si>
  <si>
    <t>امیری</t>
  </si>
  <si>
    <t>بیگ نژاد</t>
  </si>
  <si>
    <t>صادق</t>
  </si>
  <si>
    <t>پری زاده قلعه بالا</t>
  </si>
  <si>
    <t>اصل گواهی متوسطه ، تاییدیه متوسطه ،  کپی هزینه</t>
  </si>
  <si>
    <t>علیرضا</t>
  </si>
  <si>
    <t>ترجان</t>
  </si>
  <si>
    <t>اصل گواهی متوسط ه، اصل گواهی موقت ، اصل کارنامه متوسطه ، کپی پرداخت</t>
  </si>
  <si>
    <t>شیدا</t>
  </si>
  <si>
    <t>متین</t>
  </si>
  <si>
    <t>شاه محمدی</t>
  </si>
  <si>
    <t>اصل گواهی متوسطه ، تایدیه متوسطه ، کپی هزینه ا</t>
  </si>
  <si>
    <t>میثم</t>
  </si>
  <si>
    <t>صالحی</t>
  </si>
  <si>
    <t xml:space="preserve">اصل گواهی متوسطه، کپی پرداخت </t>
  </si>
  <si>
    <t>جواد</t>
  </si>
  <si>
    <t>طیبی</t>
  </si>
  <si>
    <t>انصرافی</t>
  </si>
  <si>
    <t>سیدمحمد</t>
  </si>
  <si>
    <t>علی پرست</t>
  </si>
  <si>
    <t>اصل گواهی متوسطه ، کپی هزینه</t>
  </si>
  <si>
    <t>غلامی</t>
  </si>
  <si>
    <t xml:space="preserve">اصل گواهی متوسطه، تاییدیه متوسطه  ، گواهی سلامت اداره مشاوره ، کپی پرداخت </t>
  </si>
  <si>
    <t>کرمانی</t>
  </si>
  <si>
    <t>احمدرضا</t>
  </si>
  <si>
    <t>مهری الوار</t>
  </si>
  <si>
    <t>سهراب</t>
  </si>
  <si>
    <t>میرزائی</t>
  </si>
  <si>
    <t>کفالت</t>
  </si>
  <si>
    <t>عاطفه</t>
  </si>
  <si>
    <t>نصیری</t>
  </si>
  <si>
    <t xml:space="preserve">اصل گواهی متوسطه ، گواهی سلامت ، کپی پرداخت </t>
  </si>
  <si>
    <t>امید</t>
  </si>
  <si>
    <t>هاشمی</t>
  </si>
  <si>
    <t>اصل گواهی متوسطه ،کپی پرداخت</t>
  </si>
  <si>
    <t>وکیلی اوندری</t>
  </si>
  <si>
    <t>بهمنی</t>
  </si>
  <si>
    <t>تکمیل ظرفیت</t>
  </si>
  <si>
    <t>هوشبری</t>
  </si>
  <si>
    <t>بیتا</t>
  </si>
  <si>
    <t>امانی</t>
  </si>
  <si>
    <t xml:space="preserve">اصل گواهی متوسطه ، کپی هزینه ثبت نام ،فرم شماره یک و شش ، گواهی سلامت ، تاییدیه متوسطه </t>
  </si>
  <si>
    <t>بخشی</t>
  </si>
  <si>
    <t>سیده مریم</t>
  </si>
  <si>
    <t>حسینی واشکن</t>
  </si>
  <si>
    <t xml:space="preserve">اصل گواهی متوسطه، اصل گواهی موقت متوسطه ، اصل کارنامه متوسطه </t>
  </si>
  <si>
    <t>سیدمحمدامین</t>
  </si>
  <si>
    <t>دلبری</t>
  </si>
  <si>
    <t>بهمن 1402 ثبت کنه</t>
  </si>
  <si>
    <t>پریسا</t>
  </si>
  <si>
    <t>فرم یک  ، کپی پرداخت</t>
  </si>
  <si>
    <t>سالمی</t>
  </si>
  <si>
    <t>اصل گواهی متوسطه ، گواهی سلامت</t>
  </si>
  <si>
    <t>عادلی</t>
  </si>
  <si>
    <t>اصل گواهی متوسطه، اصل گواهی موقت متوسطه ، کپی پرداخت، گواهی سلامت</t>
  </si>
  <si>
    <t>هستی</t>
  </si>
  <si>
    <t>عزت زادگان</t>
  </si>
  <si>
    <t>کپی هزینه ، گواهی سلامت</t>
  </si>
  <si>
    <t>فلاح</t>
  </si>
  <si>
    <t>اصل گواهی متوسطه، کپی هزینه</t>
  </si>
  <si>
    <t>سیمین</t>
  </si>
  <si>
    <t>قدسی</t>
  </si>
  <si>
    <t>اصل گواهی متوسطه ، تاییدیه متوسطه ، گواهی سلامت ، مکپی پرداخت</t>
  </si>
  <si>
    <t>کرمی ورنامخواستی</t>
  </si>
  <si>
    <t>کوشکی</t>
  </si>
  <si>
    <t>اصل گواهی متوسطه ،، کپی کارت کفالت، کپی هزینه های ثبت نام</t>
  </si>
  <si>
    <t>نگهبان</t>
  </si>
  <si>
    <t>اصل گواهی متوسطه، کپی پرداخت انلاین</t>
  </si>
  <si>
    <t>معاف</t>
  </si>
  <si>
    <t>نورسی</t>
  </si>
  <si>
    <t>کپی هزینه ها ، گواهی سلامت ، تاییدیه متوسطه ، اصل گواهی متوسطه</t>
  </si>
  <si>
    <t>بهداشت عمومی</t>
  </si>
  <si>
    <t>عطیه</t>
  </si>
  <si>
    <t>پیرائی</t>
  </si>
  <si>
    <t>آپدیت 28 فروردین 1403</t>
  </si>
  <si>
    <t>یگانه</t>
  </si>
  <si>
    <t>جاویدبزازان</t>
  </si>
  <si>
    <t>جغتائی</t>
  </si>
  <si>
    <t xml:space="preserve">اصل گواهی متوسطه و پیش دانشگاهی ، اصل کارنامه متوسطه و پیش دانشگاهی </t>
  </si>
  <si>
    <t>دامرودی</t>
  </si>
  <si>
    <t>فرم یک و شش ، اصل گواهی متوسطه</t>
  </si>
  <si>
    <t>محمدی سلطان احمدی</t>
  </si>
  <si>
    <t>اصل گواهی متوسطه ، اصل گواهی موقت متوسطه گواهی سلامت ، کپی پرداخت</t>
  </si>
  <si>
    <t>مشکانی</t>
  </si>
  <si>
    <t>نمازی</t>
  </si>
  <si>
    <t>اصل گواهی متوسطه، تاییدیه متوسطه</t>
  </si>
  <si>
    <t>بهداشت حرفه ای</t>
  </si>
  <si>
    <t>ابراهیمی</t>
  </si>
  <si>
    <t>اصل گواهی متوسطه ، اصل گواهی موقت متوسطه، اصل کارنامه متوسطه ، کپی پرداخت ، گواهی سلامت</t>
  </si>
  <si>
    <t>تاریوردی</t>
  </si>
  <si>
    <t xml:space="preserve">، گواهی سلامت ، کپی پرداخت </t>
  </si>
  <si>
    <t>مهسا</t>
  </si>
  <si>
    <t>چشمی</t>
  </si>
  <si>
    <t xml:space="preserve">کپی پرداخت ، اصل گواهی متوسطه  ، گواهی سلامت </t>
  </si>
  <si>
    <t xml:space="preserve">صفحه دوم اطلاعات عمومی ، اصل گواهی متوسطه  گواهی متوسطه </t>
  </si>
  <si>
    <t>خدابخشی</t>
  </si>
  <si>
    <t>اصل گواهی متوسطه ،  ، گواهی سلامت ، کپی هزینه های ثبت نام</t>
  </si>
  <si>
    <t>خسرویان</t>
  </si>
  <si>
    <t xml:space="preserve">اصل گواهی متوسطه ، ، گواهی سلامت ، </t>
  </si>
  <si>
    <t>دولت ابادی</t>
  </si>
  <si>
    <t xml:space="preserve">فرم یک ، اصل گواهی متوسطه </t>
  </si>
  <si>
    <t>رجائی</t>
  </si>
  <si>
    <t>اصل گواهی متوسطه، گواهی سلامت</t>
  </si>
  <si>
    <t>شماره دانشجویی</t>
  </si>
  <si>
    <t xml:space="preserve">رشته </t>
  </si>
  <si>
    <t xml:space="preserve">نام </t>
  </si>
  <si>
    <t>نام خانوادگی</t>
  </si>
  <si>
    <t xml:space="preserve">نواقص </t>
  </si>
  <si>
    <r>
      <t xml:space="preserve">اصل گواهی متوسطه ، </t>
    </r>
    <r>
      <rPr>
        <b/>
        <sz val="10"/>
        <color theme="1"/>
        <rFont val="B Nazanin"/>
        <charset val="178"/>
      </rPr>
      <t>تاییدیه متوسطه</t>
    </r>
    <r>
      <rPr>
        <sz val="10"/>
        <color theme="1"/>
        <rFont val="B Nazanin"/>
        <charset val="178"/>
      </rPr>
      <t xml:space="preserve"> ،  کپی فیش پرداخت</t>
    </r>
  </si>
  <si>
    <r>
      <t xml:space="preserve">اصل گواهی متوسطه </t>
    </r>
    <r>
      <rPr>
        <b/>
        <sz val="10"/>
        <color theme="1"/>
        <rFont val="B Nazanin"/>
        <charset val="178"/>
      </rPr>
      <t>، تاییدیه متوسطه</t>
    </r>
    <r>
      <rPr>
        <sz val="10"/>
        <color theme="1"/>
        <rFont val="B Nazanin"/>
        <charset val="178"/>
      </rPr>
      <t xml:space="preserve"> ، گواهی سلامت ، کپی پرداخت</t>
    </r>
  </si>
  <si>
    <r>
      <t xml:space="preserve">اصل گواهی متوسطه ، </t>
    </r>
    <r>
      <rPr>
        <b/>
        <sz val="10"/>
        <color theme="1"/>
        <rFont val="B Nazanin"/>
        <charset val="178"/>
      </rPr>
      <t xml:space="preserve">تاییده متوسطه </t>
    </r>
    <r>
      <rPr>
        <sz val="10"/>
        <color theme="1"/>
        <rFont val="B Nazanin"/>
        <charset val="178"/>
      </rPr>
      <t>، گواهی سلامت کپی پرداخت</t>
    </r>
  </si>
  <si>
    <r>
      <t>اصل گواهی متوسطه ،</t>
    </r>
    <r>
      <rPr>
        <sz val="10"/>
        <color rgb="FFFF0000"/>
        <rFont val="B Nazanin"/>
        <charset val="178"/>
      </rPr>
      <t xml:space="preserve"> گواهی سلامت </t>
    </r>
    <r>
      <rPr>
        <sz val="10"/>
        <color theme="1"/>
        <rFont val="B Nazanin"/>
        <charset val="178"/>
      </rPr>
      <t>، کپی پرداخت</t>
    </r>
  </si>
  <si>
    <r>
      <t>اصل گواهی متوسه  ، گواهی سلامت ، کپی پرداخت</t>
    </r>
    <r>
      <rPr>
        <b/>
        <sz val="10"/>
        <color theme="1"/>
        <rFont val="B Nazanin"/>
        <charset val="178"/>
      </rPr>
      <t xml:space="preserve"> </t>
    </r>
  </si>
  <si>
    <r>
      <t xml:space="preserve">کپی هزینه ، اصل گواهی متوسطه  ، گواهی سلامت </t>
    </r>
    <r>
      <rPr>
        <b/>
        <sz val="10"/>
        <color theme="1"/>
        <rFont val="B Nazanin"/>
        <charset val="178"/>
      </rPr>
      <t>معافیت تحصیلی</t>
    </r>
  </si>
  <si>
    <r>
      <t xml:space="preserve">اصل گواهی متوسطه  ،، کپی پرداخت  </t>
    </r>
    <r>
      <rPr>
        <b/>
        <sz val="10"/>
        <color theme="1"/>
        <rFont val="B Nazanin"/>
        <charset val="178"/>
      </rPr>
      <t>معافیت تحصیلی</t>
    </r>
  </si>
  <si>
    <r>
      <t xml:space="preserve">اصل گواهی متوسطه ، تاییدیه متوسطه ،، </t>
    </r>
    <r>
      <rPr>
        <b/>
        <sz val="10"/>
        <color theme="1"/>
        <rFont val="B Nazanin"/>
        <charset val="178"/>
      </rPr>
      <t>نامه انتقال معافیت تحصیلی</t>
    </r>
  </si>
  <si>
    <r>
      <t xml:space="preserve">اصل گواهی متوسطه ، گواهی سلامت ، </t>
    </r>
    <r>
      <rPr>
        <b/>
        <sz val="10"/>
        <color theme="1"/>
        <rFont val="B Nazanin"/>
        <charset val="178"/>
      </rPr>
      <t>معافیت تحصیلی</t>
    </r>
    <r>
      <rPr>
        <sz val="10"/>
        <color theme="1"/>
        <rFont val="B Nazanin"/>
        <charset val="178"/>
      </rPr>
      <t xml:space="preserve"> ، کپی هزینه ثبت نام</t>
    </r>
  </si>
  <si>
    <t>اصل گواهی متوسطه -  ، گواهی سلامت -کپی پرداخت</t>
  </si>
  <si>
    <t xml:space="preserve">کپی هزینه های ثبت نام- فرم 4 یا 6 ،، تاییدیه متوسطه و پیش دانشگاهی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</si>
</sst>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8"/>
      <color theme="1"/>
      <name val="B Nazanin"/>
      <charset val="178"/>
    </font>
    <font>
      <sz val="10"/>
      <color theme="1"/>
      <name val="B Nazanin"/>
      <charset val="178"/>
    </font>
    <font>
      <sz val="9"/>
      <color theme="1"/>
      <name val="B Nazanin"/>
      <charset val="178"/>
    </font>
    <font>
      <sz val="9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rgb="FFFF000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5" fillId="0" borderId="0" xfId="0" applyFont="1"/>
    <xf numFmtId="0" fontId="3" fillId="2" borderId="1" xfId="0" applyFont="1" applyFill="1" applyBorder="1"/>
    <xf numFmtId="0" fontId="3" fillId="4" borderId="1" xfId="0" applyFont="1" applyFill="1" applyBorder="1"/>
    <xf numFmtId="0" fontId="6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8" borderId="1" xfId="0" applyFont="1" applyFill="1" applyBorder="1"/>
    <xf numFmtId="0" fontId="4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4" fillId="6" borderId="1" xfId="0" applyFont="1" applyFill="1" applyBorder="1"/>
    <xf numFmtId="0" fontId="2" fillId="8" borderId="1" xfId="0" applyFont="1" applyFill="1" applyBorder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scheme val="none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 Nazanin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142" totalsRowShown="0" headerRowDxfId="9">
  <autoFilter ref="A1:I142" xr:uid="{00000000-0009-0000-0100-000001000000}"/>
  <tableColumns count="9">
    <tableColumn id="1" xr3:uid="{00000000-0010-0000-0000-000001000000}" name="شماره دانشجویی" dataDxfId="8"/>
    <tableColumn id="2" xr3:uid="{00000000-0010-0000-0000-000002000000}" name="رشته " dataDxfId="7"/>
    <tableColumn id="3" xr3:uid="{00000000-0010-0000-0000-000003000000}" name="نام " dataDxfId="6"/>
    <tableColumn id="4" xr3:uid="{00000000-0010-0000-0000-000004000000}" name="نام خانوادگی" dataDxfId="5"/>
    <tableColumn id="5" xr3:uid="{00000000-0010-0000-0000-000005000000}" name="نواقص " dataDxfId="4"/>
    <tableColumn id="6" xr3:uid="{00000000-0010-0000-0000-000006000000}" name="Column6" dataDxfId="3"/>
    <tableColumn id="7" xr3:uid="{00000000-0010-0000-0000-000007000000}" name="Column7" dataDxfId="2"/>
    <tableColumn id="8" xr3:uid="{00000000-0010-0000-0000-000008000000}" name="Column8" dataDxfId="1"/>
    <tableColumn id="9" xr3:uid="{00000000-0010-0000-0000-000009000000}" name="Column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2"/>
  <sheetViews>
    <sheetView rightToLeft="1" tabSelected="1" workbookViewId="0">
      <selection activeCell="A143" sqref="A143:XFD143"/>
    </sheetView>
  </sheetViews>
  <sheetFormatPr defaultRowHeight="15.75" customHeight="1" x14ac:dyDescent="0.25"/>
  <cols>
    <col min="1" max="1" width="14" customWidth="1"/>
    <col min="2" max="2" width="13.5703125" style="27" customWidth="1"/>
    <col min="3" max="3" width="10.85546875" customWidth="1"/>
    <col min="4" max="4" width="16.28515625" customWidth="1"/>
    <col min="5" max="5" width="53.85546875" customWidth="1"/>
    <col min="6" max="6" width="10.7109375" style="11" customWidth="1"/>
    <col min="7" max="7" width="14.42578125" style="11" customWidth="1"/>
    <col min="8" max="8" width="5.42578125" style="11" customWidth="1"/>
    <col min="9" max="9" width="11" style="11" customWidth="1"/>
  </cols>
  <sheetData>
    <row r="1" spans="1:9" s="11" customFormat="1" ht="15.75" customHeight="1" x14ac:dyDescent="0.25">
      <c r="A1" s="11" t="s">
        <v>379</v>
      </c>
      <c r="B1" s="20" t="s">
        <v>380</v>
      </c>
      <c r="C1" s="11" t="s">
        <v>381</v>
      </c>
      <c r="D1" s="11" t="s">
        <v>382</v>
      </c>
      <c r="E1" s="11" t="s">
        <v>383</v>
      </c>
      <c r="F1" s="11" t="s">
        <v>0</v>
      </c>
      <c r="G1" s="11" t="s">
        <v>1</v>
      </c>
      <c r="H1" s="11" t="s">
        <v>2</v>
      </c>
      <c r="I1" s="11" t="s">
        <v>3</v>
      </c>
    </row>
    <row r="2" spans="1:9" ht="15.75" customHeight="1" x14ac:dyDescent="0.45">
      <c r="A2" s="1" t="str">
        <f>"1402218001"</f>
        <v>1402218001</v>
      </c>
      <c r="B2" s="21" t="s">
        <v>4</v>
      </c>
      <c r="C2" s="1" t="s">
        <v>5</v>
      </c>
      <c r="D2" s="1" t="s">
        <v>6</v>
      </c>
      <c r="E2" s="28" t="s">
        <v>7</v>
      </c>
      <c r="F2" s="1" t="s">
        <v>8</v>
      </c>
      <c r="G2" s="1" t="str">
        <f>"0691020061"</f>
        <v>0691020061</v>
      </c>
      <c r="H2" s="1" t="s">
        <v>9</v>
      </c>
      <c r="I2" s="1" t="s">
        <v>10</v>
      </c>
    </row>
    <row r="3" spans="1:9" ht="15.75" customHeight="1" x14ac:dyDescent="0.45">
      <c r="A3" s="1" t="str">
        <f>"1402218004"</f>
        <v>1402218004</v>
      </c>
      <c r="B3" s="21" t="s">
        <v>4</v>
      </c>
      <c r="C3" s="1" t="s">
        <v>11</v>
      </c>
      <c r="D3" s="1" t="s">
        <v>12</v>
      </c>
      <c r="E3" s="28" t="s">
        <v>13</v>
      </c>
      <c r="F3" s="1"/>
      <c r="G3" s="1" t="str">
        <f>"0927376806"</f>
        <v>0927376806</v>
      </c>
      <c r="H3" s="1" t="s">
        <v>9</v>
      </c>
      <c r="I3" s="1" t="s">
        <v>14</v>
      </c>
    </row>
    <row r="4" spans="1:9" ht="15.75" customHeight="1" x14ac:dyDescent="0.45">
      <c r="A4" s="1" t="str">
        <f>"1402218005"</f>
        <v>1402218005</v>
      </c>
      <c r="B4" s="21" t="s">
        <v>4</v>
      </c>
      <c r="C4" s="1" t="s">
        <v>15</v>
      </c>
      <c r="D4" s="1" t="s">
        <v>16</v>
      </c>
      <c r="E4" s="28" t="s">
        <v>17</v>
      </c>
      <c r="F4" s="1" t="s">
        <v>8</v>
      </c>
      <c r="G4" s="1" t="str">
        <f>"2791014578"</f>
        <v>2791014578</v>
      </c>
      <c r="H4" s="1" t="s">
        <v>18</v>
      </c>
      <c r="I4" s="1" t="s">
        <v>19</v>
      </c>
    </row>
    <row r="5" spans="1:9" ht="15.75" customHeight="1" x14ac:dyDescent="0.45">
      <c r="A5" s="1" t="str">
        <f>"1402218008"</f>
        <v>1402218008</v>
      </c>
      <c r="B5" s="21" t="s">
        <v>4</v>
      </c>
      <c r="C5" s="1" t="s">
        <v>22</v>
      </c>
      <c r="D5" s="1" t="s">
        <v>23</v>
      </c>
      <c r="E5" s="28" t="s">
        <v>24</v>
      </c>
      <c r="F5" s="1" t="s">
        <v>25</v>
      </c>
      <c r="G5" s="1" t="str">
        <f>"0880437839"</f>
        <v>0880437839</v>
      </c>
      <c r="H5" s="1" t="s">
        <v>9</v>
      </c>
      <c r="I5" s="1" t="s">
        <v>26</v>
      </c>
    </row>
    <row r="6" spans="1:9" ht="15.75" customHeight="1" x14ac:dyDescent="0.45">
      <c r="A6" s="1" t="str">
        <f>"1402218010"</f>
        <v>1402218010</v>
      </c>
      <c r="B6" s="21" t="s">
        <v>4</v>
      </c>
      <c r="C6" s="1" t="s">
        <v>27</v>
      </c>
      <c r="D6" s="1" t="s">
        <v>28</v>
      </c>
      <c r="E6" s="28" t="s">
        <v>29</v>
      </c>
      <c r="F6" s="1" t="s">
        <v>8</v>
      </c>
      <c r="G6" s="1" t="str">
        <f>"0781188581"</f>
        <v>0781188581</v>
      </c>
      <c r="H6" s="1" t="s">
        <v>9</v>
      </c>
      <c r="I6" s="1" t="s">
        <v>21</v>
      </c>
    </row>
    <row r="7" spans="1:9" ht="15.75" customHeight="1" x14ac:dyDescent="0.45">
      <c r="A7" s="1" t="str">
        <f>"1402218012"</f>
        <v>1402218012</v>
      </c>
      <c r="B7" s="21" t="s">
        <v>4</v>
      </c>
      <c r="C7" s="1" t="s">
        <v>20</v>
      </c>
      <c r="D7" s="1" t="s">
        <v>30</v>
      </c>
      <c r="E7" s="28" t="s">
        <v>24</v>
      </c>
      <c r="F7" s="1" t="s">
        <v>25</v>
      </c>
      <c r="G7" s="1" t="str">
        <f>"1051223814"</f>
        <v>1051223814</v>
      </c>
      <c r="H7" s="1" t="s">
        <v>9</v>
      </c>
      <c r="I7" s="1" t="s">
        <v>21</v>
      </c>
    </row>
    <row r="8" spans="1:9" ht="15.75" customHeight="1" x14ac:dyDescent="0.45">
      <c r="A8" s="1" t="str">
        <f>"1402218013"</f>
        <v>1402218013</v>
      </c>
      <c r="B8" s="21" t="s">
        <v>4</v>
      </c>
      <c r="C8" s="1" t="s">
        <v>31</v>
      </c>
      <c r="D8" s="1" t="s">
        <v>32</v>
      </c>
      <c r="E8" s="28" t="s">
        <v>50</v>
      </c>
      <c r="F8" s="1"/>
      <c r="G8" s="1" t="str">
        <f>"0927115522"</f>
        <v>0927115522</v>
      </c>
      <c r="H8" s="1" t="s">
        <v>9</v>
      </c>
      <c r="I8" s="1" t="s">
        <v>10</v>
      </c>
    </row>
    <row r="9" spans="1:9" ht="15.75" customHeight="1" x14ac:dyDescent="0.45">
      <c r="A9" s="1" t="str">
        <f>"1402218014"</f>
        <v>1402218014</v>
      </c>
      <c r="B9" s="21" t="s">
        <v>4</v>
      </c>
      <c r="C9" s="1" t="s">
        <v>33</v>
      </c>
      <c r="D9" s="1" t="s">
        <v>34</v>
      </c>
      <c r="E9" s="28" t="s">
        <v>35</v>
      </c>
      <c r="F9" s="1" t="s">
        <v>8</v>
      </c>
      <c r="G9" s="1" t="str">
        <f>"0927649039"</f>
        <v>0927649039</v>
      </c>
      <c r="H9" s="1" t="s">
        <v>18</v>
      </c>
      <c r="I9" s="1" t="s">
        <v>36</v>
      </c>
    </row>
    <row r="10" spans="1:9" ht="15.75" customHeight="1" x14ac:dyDescent="0.45">
      <c r="A10" s="1" t="str">
        <f>"1402218016"</f>
        <v>1402218016</v>
      </c>
      <c r="B10" s="21" t="s">
        <v>4</v>
      </c>
      <c r="C10" s="1" t="s">
        <v>37</v>
      </c>
      <c r="D10" s="1" t="s">
        <v>38</v>
      </c>
      <c r="E10" s="28" t="s">
        <v>384</v>
      </c>
      <c r="F10" s="1" t="s">
        <v>39</v>
      </c>
      <c r="G10" s="12"/>
      <c r="H10" s="12"/>
      <c r="I10" s="12"/>
    </row>
    <row r="11" spans="1:9" ht="15.75" customHeight="1" x14ac:dyDescent="0.45">
      <c r="A11" s="1" t="str">
        <f>"1402218017"</f>
        <v>1402218017</v>
      </c>
      <c r="B11" s="21" t="s">
        <v>4</v>
      </c>
      <c r="C11" s="1" t="s">
        <v>40</v>
      </c>
      <c r="D11" s="1" t="s">
        <v>41</v>
      </c>
      <c r="E11" s="28" t="s">
        <v>42</v>
      </c>
      <c r="F11" s="1" t="s">
        <v>8</v>
      </c>
      <c r="G11" s="12"/>
      <c r="H11" s="12"/>
      <c r="I11" s="12"/>
    </row>
    <row r="12" spans="1:9" ht="15.75" customHeight="1" x14ac:dyDescent="0.45">
      <c r="A12" s="1" t="str">
        <f>"1402218018"</f>
        <v>1402218018</v>
      </c>
      <c r="B12" s="21" t="s">
        <v>4</v>
      </c>
      <c r="C12" s="1" t="s">
        <v>43</v>
      </c>
      <c r="D12" s="1" t="s">
        <v>44</v>
      </c>
      <c r="E12" s="28" t="s">
        <v>45</v>
      </c>
      <c r="F12" s="1" t="s">
        <v>8</v>
      </c>
      <c r="G12" s="12"/>
      <c r="H12" s="12"/>
      <c r="I12" s="12"/>
    </row>
    <row r="13" spans="1:9" ht="15.75" customHeight="1" x14ac:dyDescent="0.45">
      <c r="A13" s="1" t="str">
        <f>"1402218021"</f>
        <v>1402218021</v>
      </c>
      <c r="B13" s="21" t="s">
        <v>4</v>
      </c>
      <c r="C13" s="1" t="s">
        <v>40</v>
      </c>
      <c r="D13" s="1" t="s">
        <v>46</v>
      </c>
      <c r="E13" s="28" t="s">
        <v>47</v>
      </c>
      <c r="F13" s="1" t="s">
        <v>8</v>
      </c>
      <c r="G13" s="1" t="str">
        <f>"1051192978"</f>
        <v>1051192978</v>
      </c>
      <c r="H13" s="1" t="s">
        <v>9</v>
      </c>
      <c r="I13" s="1" t="s">
        <v>10</v>
      </c>
    </row>
    <row r="14" spans="1:9" ht="15.75" customHeight="1" x14ac:dyDescent="0.45">
      <c r="A14" s="1" t="str">
        <f>"1402218024"</f>
        <v>1402218024</v>
      </c>
      <c r="B14" s="21" t="s">
        <v>4</v>
      </c>
      <c r="C14" s="1" t="s">
        <v>48</v>
      </c>
      <c r="D14" s="1" t="s">
        <v>49</v>
      </c>
      <c r="E14" s="28" t="s">
        <v>50</v>
      </c>
      <c r="F14" s="1" t="s">
        <v>8</v>
      </c>
      <c r="G14" s="12"/>
      <c r="H14" s="12"/>
      <c r="I14" s="12"/>
    </row>
    <row r="15" spans="1:9" ht="15.75" customHeight="1" x14ac:dyDescent="0.45">
      <c r="A15" s="1" t="str">
        <f>"1402218025"</f>
        <v>1402218025</v>
      </c>
      <c r="B15" s="21" t="s">
        <v>4</v>
      </c>
      <c r="C15" s="1" t="s">
        <v>20</v>
      </c>
      <c r="D15" s="1" t="s">
        <v>51</v>
      </c>
      <c r="E15" s="28" t="s">
        <v>52</v>
      </c>
      <c r="F15" s="1" t="s">
        <v>25</v>
      </c>
      <c r="G15" s="12"/>
      <c r="H15" s="12"/>
      <c r="I15" s="12"/>
    </row>
    <row r="16" spans="1:9" ht="15.75" customHeight="1" x14ac:dyDescent="0.45">
      <c r="A16" s="1" t="str">
        <f>"1402218027"</f>
        <v>1402218027</v>
      </c>
      <c r="B16" s="21" t="s">
        <v>4</v>
      </c>
      <c r="C16" s="1" t="s">
        <v>53</v>
      </c>
      <c r="D16" s="1" t="s">
        <v>54</v>
      </c>
      <c r="E16" s="28" t="s">
        <v>55</v>
      </c>
      <c r="F16" s="1" t="s">
        <v>8</v>
      </c>
      <c r="G16" s="1" t="str">
        <f>"1051152224"</f>
        <v>1051152224</v>
      </c>
      <c r="H16" s="1" t="s">
        <v>9</v>
      </c>
      <c r="I16" s="1" t="s">
        <v>21</v>
      </c>
    </row>
    <row r="17" spans="1:9" ht="15.75" customHeight="1" x14ac:dyDescent="0.45">
      <c r="A17" s="1" t="str">
        <f>"1402218028"</f>
        <v>1402218028</v>
      </c>
      <c r="B17" s="21" t="s">
        <v>4</v>
      </c>
      <c r="C17" s="1" t="s">
        <v>56</v>
      </c>
      <c r="D17" s="1" t="s">
        <v>57</v>
      </c>
      <c r="E17" s="28" t="s">
        <v>58</v>
      </c>
      <c r="F17" s="1" t="s">
        <v>25</v>
      </c>
      <c r="G17" s="1" t="str">
        <f>"1810708011"</f>
        <v>1810708011</v>
      </c>
      <c r="H17" s="1" t="s">
        <v>9</v>
      </c>
      <c r="I17" s="1" t="s">
        <v>59</v>
      </c>
    </row>
    <row r="18" spans="1:9" ht="15.75" customHeight="1" x14ac:dyDescent="0.45">
      <c r="A18" s="1" t="str">
        <f>"1402218029"</f>
        <v>1402218029</v>
      </c>
      <c r="B18" s="21" t="s">
        <v>4</v>
      </c>
      <c r="C18" s="1" t="s">
        <v>60</v>
      </c>
      <c r="D18" s="1" t="s">
        <v>61</v>
      </c>
      <c r="E18" s="28" t="s">
        <v>62</v>
      </c>
      <c r="F18" s="1" t="s">
        <v>8</v>
      </c>
      <c r="G18" s="1" t="str">
        <f>"5650114927"</f>
        <v>5650114927</v>
      </c>
      <c r="H18" s="1" t="s">
        <v>9</v>
      </c>
      <c r="I18" s="1" t="s">
        <v>59</v>
      </c>
    </row>
    <row r="19" spans="1:9" ht="15.75" customHeight="1" x14ac:dyDescent="0.45">
      <c r="A19" s="1" t="str">
        <f>"1402218030"</f>
        <v>1402218030</v>
      </c>
      <c r="B19" s="21" t="s">
        <v>4</v>
      </c>
      <c r="C19" s="1" t="s">
        <v>63</v>
      </c>
      <c r="D19" s="1" t="s">
        <v>64</v>
      </c>
      <c r="E19" s="28" t="s">
        <v>65</v>
      </c>
      <c r="F19" s="1" t="s">
        <v>8</v>
      </c>
      <c r="G19" s="1" t="str">
        <f>"0890715904"</f>
        <v>0890715904</v>
      </c>
      <c r="H19" s="1" t="s">
        <v>9</v>
      </c>
      <c r="I19" s="1" t="s">
        <v>10</v>
      </c>
    </row>
    <row r="20" spans="1:9" ht="15.75" customHeight="1" x14ac:dyDescent="0.45">
      <c r="A20" s="1" t="str">
        <f>"1402218031"</f>
        <v>1402218031</v>
      </c>
      <c r="B20" s="21" t="s">
        <v>4</v>
      </c>
      <c r="C20" s="1" t="s">
        <v>66</v>
      </c>
      <c r="D20" s="1" t="s">
        <v>67</v>
      </c>
      <c r="E20" s="28" t="s">
        <v>68</v>
      </c>
      <c r="F20" s="1" t="s">
        <v>69</v>
      </c>
      <c r="G20" s="1" t="str">
        <f>"0927449056"</f>
        <v>0927449056</v>
      </c>
      <c r="H20" s="1" t="s">
        <v>9</v>
      </c>
      <c r="I20" s="1" t="s">
        <v>10</v>
      </c>
    </row>
    <row r="21" spans="1:9" ht="15.75" customHeight="1" x14ac:dyDescent="0.45">
      <c r="A21" s="1" t="str">
        <f>"1402218034"</f>
        <v>1402218034</v>
      </c>
      <c r="B21" s="21" t="s">
        <v>4</v>
      </c>
      <c r="C21" s="1" t="s">
        <v>71</v>
      </c>
      <c r="D21" s="1" t="s">
        <v>72</v>
      </c>
      <c r="E21" s="28" t="s">
        <v>73</v>
      </c>
      <c r="F21" s="1" t="s">
        <v>25</v>
      </c>
      <c r="G21" s="1" t="str">
        <f>"2081259834"</f>
        <v>2081259834</v>
      </c>
      <c r="H21" s="1" t="s">
        <v>9</v>
      </c>
      <c r="I21" s="1" t="s">
        <v>21</v>
      </c>
    </row>
    <row r="22" spans="1:9" ht="15.75" customHeight="1" x14ac:dyDescent="0.45">
      <c r="A22" s="1" t="str">
        <f>"1402218036"</f>
        <v>1402218036</v>
      </c>
      <c r="B22" s="21" t="s">
        <v>4</v>
      </c>
      <c r="C22" s="1" t="s">
        <v>33</v>
      </c>
      <c r="D22" s="1" t="s">
        <v>74</v>
      </c>
      <c r="E22" s="28" t="s">
        <v>75</v>
      </c>
      <c r="F22" s="1" t="s">
        <v>8</v>
      </c>
      <c r="G22" s="1" t="str">
        <f>"0927053421"</f>
        <v>0927053421</v>
      </c>
      <c r="H22" s="1" t="s">
        <v>9</v>
      </c>
      <c r="I22" s="1" t="s">
        <v>10</v>
      </c>
    </row>
    <row r="23" spans="1:9" ht="15.75" customHeight="1" x14ac:dyDescent="0.45">
      <c r="A23" s="1" t="str">
        <f>"1402218037"</f>
        <v>1402218037</v>
      </c>
      <c r="B23" s="21" t="s">
        <v>4</v>
      </c>
      <c r="C23" s="1" t="s">
        <v>76</v>
      </c>
      <c r="D23" s="1" t="s">
        <v>77</v>
      </c>
      <c r="E23" s="28" t="s">
        <v>78</v>
      </c>
      <c r="F23" s="1"/>
      <c r="G23" s="1" t="str">
        <f>"0840240856"</f>
        <v>0840240856</v>
      </c>
      <c r="H23" s="1" t="s">
        <v>18</v>
      </c>
      <c r="I23" s="1" t="s">
        <v>19</v>
      </c>
    </row>
    <row r="24" spans="1:9" ht="15.75" customHeight="1" x14ac:dyDescent="0.45">
      <c r="A24" s="1" t="str">
        <f>"1402218039"</f>
        <v>1402218039</v>
      </c>
      <c r="B24" s="21" t="s">
        <v>4</v>
      </c>
      <c r="C24" s="1" t="s">
        <v>79</v>
      </c>
      <c r="D24" s="1" t="s">
        <v>80</v>
      </c>
      <c r="E24" s="28" t="s">
        <v>45</v>
      </c>
      <c r="F24" s="1" t="s">
        <v>8</v>
      </c>
      <c r="G24" s="1" t="str">
        <f>"0890713121"</f>
        <v>0890713121</v>
      </c>
      <c r="H24" s="1" t="s">
        <v>9</v>
      </c>
      <c r="I24" s="1" t="s">
        <v>10</v>
      </c>
    </row>
    <row r="25" spans="1:9" ht="15.75" customHeight="1" x14ac:dyDescent="0.45">
      <c r="A25" s="1" t="str">
        <f>"1402218040"</f>
        <v>1402218040</v>
      </c>
      <c r="B25" s="21" t="s">
        <v>4</v>
      </c>
      <c r="C25" s="1" t="s">
        <v>81</v>
      </c>
      <c r="D25" s="1" t="s">
        <v>82</v>
      </c>
      <c r="E25" s="28" t="s">
        <v>385</v>
      </c>
      <c r="F25" s="1" t="s">
        <v>39</v>
      </c>
      <c r="G25" s="1" t="str">
        <f>"0927332256"</f>
        <v>0927332256</v>
      </c>
      <c r="H25" s="1" t="s">
        <v>9</v>
      </c>
      <c r="I25" s="1" t="s">
        <v>14</v>
      </c>
    </row>
    <row r="26" spans="1:9" ht="15.75" customHeight="1" x14ac:dyDescent="0.45">
      <c r="A26" s="1" t="str">
        <f>"1402218041"</f>
        <v>1402218041</v>
      </c>
      <c r="B26" s="21" t="s">
        <v>4</v>
      </c>
      <c r="C26" s="1" t="s">
        <v>83</v>
      </c>
      <c r="D26" s="1" t="s">
        <v>84</v>
      </c>
      <c r="E26" s="28" t="s">
        <v>52</v>
      </c>
      <c r="F26" s="1" t="s">
        <v>8</v>
      </c>
      <c r="G26" s="1" t="str">
        <f>"0926788795"</f>
        <v>0926788795</v>
      </c>
      <c r="H26" s="1" t="s">
        <v>9</v>
      </c>
      <c r="I26" s="1" t="s">
        <v>14</v>
      </c>
    </row>
    <row r="27" spans="1:9" ht="15.75" customHeight="1" x14ac:dyDescent="0.45">
      <c r="A27" s="1" t="str">
        <f>"1402218043"</f>
        <v>1402218043</v>
      </c>
      <c r="B27" s="21" t="s">
        <v>4</v>
      </c>
      <c r="C27" s="1" t="s">
        <v>85</v>
      </c>
      <c r="D27" s="1" t="s">
        <v>86</v>
      </c>
      <c r="E27" s="28" t="s">
        <v>87</v>
      </c>
      <c r="F27" s="1"/>
      <c r="G27" s="1" t="str">
        <f>"3210102171"</f>
        <v>3210102171</v>
      </c>
      <c r="H27" s="1" t="s">
        <v>9</v>
      </c>
      <c r="I27" s="1" t="s">
        <v>21</v>
      </c>
    </row>
    <row r="28" spans="1:9" ht="15.75" customHeight="1" x14ac:dyDescent="0.45">
      <c r="A28" s="1" t="str">
        <f>"1402218044"</f>
        <v>1402218044</v>
      </c>
      <c r="B28" s="21" t="s">
        <v>4</v>
      </c>
      <c r="C28" s="1" t="s">
        <v>88</v>
      </c>
      <c r="D28" s="1" t="s">
        <v>89</v>
      </c>
      <c r="E28" s="28" t="s">
        <v>90</v>
      </c>
      <c r="F28" s="1"/>
      <c r="G28" s="1" t="str">
        <f>"0927531755"</f>
        <v>0927531755</v>
      </c>
      <c r="H28" s="1" t="s">
        <v>9</v>
      </c>
      <c r="I28" s="1" t="s">
        <v>14</v>
      </c>
    </row>
    <row r="29" spans="1:9" ht="15.75" customHeight="1" x14ac:dyDescent="0.45">
      <c r="A29" s="1" t="str">
        <f>"1402218046"</f>
        <v>1402218046</v>
      </c>
      <c r="B29" s="21" t="s">
        <v>4</v>
      </c>
      <c r="C29" s="1" t="s">
        <v>91</v>
      </c>
      <c r="D29" s="1" t="s">
        <v>92</v>
      </c>
      <c r="E29" s="28" t="s">
        <v>93</v>
      </c>
      <c r="F29" s="1" t="s">
        <v>25</v>
      </c>
      <c r="G29" s="1" t="str">
        <f>"0927532123"</f>
        <v>0927532123</v>
      </c>
      <c r="H29" s="1" t="s">
        <v>9</v>
      </c>
      <c r="I29" s="1" t="s">
        <v>14</v>
      </c>
    </row>
    <row r="30" spans="1:9" ht="15.75" customHeight="1" x14ac:dyDescent="0.45">
      <c r="A30" s="1" t="str">
        <f>"1402218047"</f>
        <v>1402218047</v>
      </c>
      <c r="B30" s="21" t="s">
        <v>4</v>
      </c>
      <c r="C30" s="1" t="s">
        <v>94</v>
      </c>
      <c r="D30" s="1" t="s">
        <v>95</v>
      </c>
      <c r="E30" s="28" t="s">
        <v>96</v>
      </c>
      <c r="F30" s="1" t="s">
        <v>25</v>
      </c>
      <c r="G30" s="1" t="str">
        <f>"0927676273"</f>
        <v>0927676273</v>
      </c>
      <c r="H30" s="1" t="s">
        <v>9</v>
      </c>
      <c r="I30" s="1" t="s">
        <v>14</v>
      </c>
    </row>
    <row r="31" spans="1:9" ht="15.75" customHeight="1" x14ac:dyDescent="0.45">
      <c r="A31" s="1" t="str">
        <f>"1402218049"</f>
        <v>1402218049</v>
      </c>
      <c r="B31" s="21" t="s">
        <v>4</v>
      </c>
      <c r="C31" s="1" t="s">
        <v>97</v>
      </c>
      <c r="D31" s="1" t="s">
        <v>98</v>
      </c>
      <c r="E31" s="28" t="s">
        <v>99</v>
      </c>
      <c r="F31" s="1" t="s">
        <v>8</v>
      </c>
      <c r="G31" s="1" t="str">
        <f>"0781195608"</f>
        <v>0781195608</v>
      </c>
      <c r="H31" s="1" t="s">
        <v>18</v>
      </c>
      <c r="I31" s="1" t="s">
        <v>21</v>
      </c>
    </row>
    <row r="32" spans="1:9" ht="15.75" customHeight="1" x14ac:dyDescent="0.45">
      <c r="A32" s="1" t="str">
        <f>"1402218052"</f>
        <v>1402218052</v>
      </c>
      <c r="B32" s="21" t="s">
        <v>4</v>
      </c>
      <c r="C32" s="1" t="s">
        <v>100</v>
      </c>
      <c r="D32" s="1" t="s">
        <v>101</v>
      </c>
      <c r="E32" s="28" t="s">
        <v>102</v>
      </c>
      <c r="F32" s="1" t="s">
        <v>8</v>
      </c>
      <c r="G32" s="12"/>
      <c r="H32" s="12"/>
      <c r="I32" s="12"/>
    </row>
    <row r="33" spans="1:9" ht="15.75" customHeight="1" x14ac:dyDescent="0.45">
      <c r="A33" s="1" t="str">
        <f>"1402218056"</f>
        <v>1402218056</v>
      </c>
      <c r="B33" s="21" t="s">
        <v>4</v>
      </c>
      <c r="C33" s="1" t="s">
        <v>103</v>
      </c>
      <c r="D33" s="1" t="s">
        <v>104</v>
      </c>
      <c r="E33" s="28" t="s">
        <v>24</v>
      </c>
      <c r="F33" s="1" t="s">
        <v>8</v>
      </c>
      <c r="G33" s="1" t="str">
        <f>"0770305148"</f>
        <v>0770305148</v>
      </c>
      <c r="H33" s="1" t="s">
        <v>9</v>
      </c>
      <c r="I33" s="1" t="s">
        <v>19</v>
      </c>
    </row>
    <row r="34" spans="1:9" ht="15.75" customHeight="1" x14ac:dyDescent="0.45">
      <c r="A34" s="1" t="str">
        <f>"1402218058"</f>
        <v>1402218058</v>
      </c>
      <c r="B34" s="21" t="s">
        <v>4</v>
      </c>
      <c r="C34" s="1" t="s">
        <v>105</v>
      </c>
      <c r="D34" s="1" t="s">
        <v>106</v>
      </c>
      <c r="E34" s="28" t="s">
        <v>107</v>
      </c>
      <c r="F34" s="1" t="s">
        <v>8</v>
      </c>
      <c r="G34" s="1" t="str">
        <f>"0781192552"</f>
        <v>0781192552</v>
      </c>
      <c r="H34" s="1" t="s">
        <v>108</v>
      </c>
      <c r="I34" s="1" t="s">
        <v>21</v>
      </c>
    </row>
    <row r="35" spans="1:9" ht="15.75" customHeight="1" x14ac:dyDescent="0.45">
      <c r="A35" s="1" t="str">
        <f>"1402218059"</f>
        <v>1402218059</v>
      </c>
      <c r="B35" s="21" t="s">
        <v>4</v>
      </c>
      <c r="C35" s="1" t="s">
        <v>109</v>
      </c>
      <c r="D35" s="1" t="s">
        <v>110</v>
      </c>
      <c r="E35" s="28" t="s">
        <v>107</v>
      </c>
      <c r="F35" s="1" t="s">
        <v>25</v>
      </c>
      <c r="G35" s="1" t="str">
        <f>"4380487296"</f>
        <v>4380487296</v>
      </c>
      <c r="H35" s="1" t="s">
        <v>9</v>
      </c>
      <c r="I35" s="1" t="s">
        <v>14</v>
      </c>
    </row>
    <row r="36" spans="1:9" ht="15.75" customHeight="1" x14ac:dyDescent="0.45">
      <c r="A36" s="1" t="str">
        <f>"1402218063"</f>
        <v>1402218063</v>
      </c>
      <c r="B36" s="21" t="s">
        <v>4</v>
      </c>
      <c r="C36" s="1" t="s">
        <v>111</v>
      </c>
      <c r="D36" s="1" t="s">
        <v>112</v>
      </c>
      <c r="E36" s="28" t="s">
        <v>113</v>
      </c>
      <c r="F36" s="1" t="s">
        <v>8</v>
      </c>
      <c r="G36" s="1" t="str">
        <f>"2150662698"</f>
        <v>2150662698</v>
      </c>
      <c r="H36" s="1" t="s">
        <v>9</v>
      </c>
      <c r="I36" s="1" t="s">
        <v>21</v>
      </c>
    </row>
    <row r="37" spans="1:9" ht="15.75" customHeight="1" x14ac:dyDescent="0.45">
      <c r="A37" s="1" t="str">
        <f>"1402218064"</f>
        <v>1402218064</v>
      </c>
      <c r="B37" s="21" t="s">
        <v>4</v>
      </c>
      <c r="C37" s="1" t="s">
        <v>114</v>
      </c>
      <c r="D37" s="1" t="s">
        <v>115</v>
      </c>
      <c r="E37" s="28" t="s">
        <v>73</v>
      </c>
      <c r="F37" s="1" t="s">
        <v>25</v>
      </c>
      <c r="G37" s="1" t="str">
        <f>"0850298172"</f>
        <v>0850298172</v>
      </c>
      <c r="H37" s="1" t="s">
        <v>9</v>
      </c>
      <c r="I37" s="1" t="s">
        <v>10</v>
      </c>
    </row>
    <row r="38" spans="1:9" ht="15.75" customHeight="1" x14ac:dyDescent="0.45">
      <c r="A38" s="1" t="str">
        <f>"1402218066"</f>
        <v>1402218066</v>
      </c>
      <c r="B38" s="21" t="s">
        <v>4</v>
      </c>
      <c r="C38" s="1" t="s">
        <v>116</v>
      </c>
      <c r="D38" s="1" t="s">
        <v>117</v>
      </c>
      <c r="E38" s="28" t="s">
        <v>386</v>
      </c>
      <c r="F38" s="1" t="s">
        <v>8</v>
      </c>
      <c r="G38" s="1" t="str">
        <f>"0150790041"</f>
        <v>0150790041</v>
      </c>
      <c r="H38" s="1" t="s">
        <v>9</v>
      </c>
      <c r="I38" s="1" t="s">
        <v>14</v>
      </c>
    </row>
    <row r="39" spans="1:9" ht="15.75" customHeight="1" x14ac:dyDescent="0.45">
      <c r="A39" s="1" t="str">
        <f>"1402218068"</f>
        <v>1402218068</v>
      </c>
      <c r="B39" s="21" t="s">
        <v>4</v>
      </c>
      <c r="C39" s="1" t="s">
        <v>118</v>
      </c>
      <c r="D39" s="1" t="s">
        <v>119</v>
      </c>
      <c r="E39" s="28" t="s">
        <v>120</v>
      </c>
      <c r="F39" s="1" t="s">
        <v>8</v>
      </c>
      <c r="G39" s="1" t="str">
        <f>"0781137187"</f>
        <v>0781137187</v>
      </c>
      <c r="H39" s="1" t="s">
        <v>9</v>
      </c>
      <c r="I39" s="1" t="s">
        <v>10</v>
      </c>
    </row>
    <row r="40" spans="1:9" ht="15.75" customHeight="1" x14ac:dyDescent="0.45">
      <c r="A40" s="1" t="str">
        <f>"1402218070"</f>
        <v>1402218070</v>
      </c>
      <c r="B40" s="21" t="s">
        <v>4</v>
      </c>
      <c r="C40" s="1" t="s">
        <v>121</v>
      </c>
      <c r="D40" s="1" t="s">
        <v>122</v>
      </c>
      <c r="E40" s="28" t="s">
        <v>45</v>
      </c>
      <c r="F40" s="1" t="s">
        <v>8</v>
      </c>
      <c r="G40" s="1" t="str">
        <f>"1051188644"</f>
        <v>1051188644</v>
      </c>
      <c r="H40" s="1" t="s">
        <v>9</v>
      </c>
      <c r="I40" s="1" t="s">
        <v>10</v>
      </c>
    </row>
    <row r="41" spans="1:9" ht="15.75" customHeight="1" x14ac:dyDescent="0.45">
      <c r="A41" s="1" t="str">
        <f>"1402218073"</f>
        <v>1402218073</v>
      </c>
      <c r="B41" s="21" t="s">
        <v>4</v>
      </c>
      <c r="C41" s="1" t="s">
        <v>123</v>
      </c>
      <c r="D41" s="1" t="s">
        <v>124</v>
      </c>
      <c r="E41" s="28" t="s">
        <v>125</v>
      </c>
      <c r="F41" s="1" t="s">
        <v>8</v>
      </c>
      <c r="G41" s="1" t="str">
        <f>"0927636786"</f>
        <v>0927636786</v>
      </c>
      <c r="H41" s="1" t="s">
        <v>9</v>
      </c>
      <c r="I41" s="1" t="s">
        <v>10</v>
      </c>
    </row>
    <row r="42" spans="1:9" ht="15.75" customHeight="1" x14ac:dyDescent="0.45">
      <c r="A42" s="1" t="str">
        <f>"1402218075"</f>
        <v>1402218075</v>
      </c>
      <c r="B42" s="21" t="s">
        <v>4</v>
      </c>
      <c r="C42" s="1" t="s">
        <v>126</v>
      </c>
      <c r="D42" s="1" t="s">
        <v>127</v>
      </c>
      <c r="E42" s="28" t="s">
        <v>393</v>
      </c>
      <c r="F42" s="1" t="s">
        <v>39</v>
      </c>
      <c r="G42" s="1" t="str">
        <f>"5810100414"</f>
        <v>5810100414</v>
      </c>
      <c r="H42" s="1" t="s">
        <v>9</v>
      </c>
      <c r="I42" s="1" t="s">
        <v>59</v>
      </c>
    </row>
    <row r="43" spans="1:9" ht="15.75" customHeight="1" x14ac:dyDescent="0.45">
      <c r="A43" s="2" t="str">
        <f>"1402240001"</f>
        <v>1402240001</v>
      </c>
      <c r="B43" s="19" t="s">
        <v>128</v>
      </c>
      <c r="C43" s="2" t="s">
        <v>129</v>
      </c>
      <c r="D43" s="2" t="s">
        <v>130</v>
      </c>
      <c r="E43" s="4" t="s">
        <v>131</v>
      </c>
      <c r="F43" s="2" t="s">
        <v>132</v>
      </c>
      <c r="G43" s="2"/>
      <c r="H43" s="13"/>
      <c r="I43" s="13"/>
    </row>
    <row r="44" spans="1:9" ht="15.75" customHeight="1" x14ac:dyDescent="0.45">
      <c r="A44" s="2" t="str">
        <f>"1402240002"</f>
        <v>1402240002</v>
      </c>
      <c r="B44" s="19" t="s">
        <v>128</v>
      </c>
      <c r="C44" s="2" t="s">
        <v>133</v>
      </c>
      <c r="D44" s="2" t="s">
        <v>134</v>
      </c>
      <c r="E44" s="4" t="s">
        <v>135</v>
      </c>
      <c r="F44" s="2" t="s">
        <v>132</v>
      </c>
      <c r="G44" s="2"/>
      <c r="H44" s="13"/>
      <c r="I44" s="13"/>
    </row>
    <row r="45" spans="1:9" ht="15.75" customHeight="1" x14ac:dyDescent="0.45">
      <c r="A45" s="2" t="str">
        <f>"1402240003"</f>
        <v>1402240003</v>
      </c>
      <c r="B45" s="19" t="s">
        <v>128</v>
      </c>
      <c r="C45" s="2" t="s">
        <v>136</v>
      </c>
      <c r="D45" s="2" t="s">
        <v>137</v>
      </c>
      <c r="E45" s="4" t="s">
        <v>138</v>
      </c>
      <c r="F45" s="2" t="s">
        <v>132</v>
      </c>
      <c r="G45" s="2"/>
      <c r="H45" s="13"/>
      <c r="I45" s="13"/>
    </row>
    <row r="46" spans="1:9" ht="15.75" customHeight="1" x14ac:dyDescent="0.45">
      <c r="A46" s="2" t="str">
        <f>"1402240005"</f>
        <v>1402240005</v>
      </c>
      <c r="B46" s="19" t="s">
        <v>128</v>
      </c>
      <c r="C46" s="2" t="s">
        <v>60</v>
      </c>
      <c r="D46" s="2" t="s">
        <v>139</v>
      </c>
      <c r="E46" s="4" t="s">
        <v>140</v>
      </c>
      <c r="F46" s="2"/>
      <c r="G46" s="2"/>
      <c r="H46" s="13"/>
      <c r="I46" s="13"/>
    </row>
    <row r="47" spans="1:9" ht="15.75" customHeight="1" x14ac:dyDescent="0.45">
      <c r="A47" s="2" t="str">
        <f>"1402240006"</f>
        <v>1402240006</v>
      </c>
      <c r="B47" s="19" t="s">
        <v>128</v>
      </c>
      <c r="C47" s="2" t="s">
        <v>141</v>
      </c>
      <c r="D47" s="2" t="s">
        <v>142</v>
      </c>
      <c r="E47" s="4" t="s">
        <v>143</v>
      </c>
      <c r="F47" s="2"/>
      <c r="G47" s="2"/>
      <c r="H47" s="13"/>
      <c r="I47" s="13"/>
    </row>
    <row r="48" spans="1:9" ht="15.75" customHeight="1" x14ac:dyDescent="0.45">
      <c r="A48" s="2" t="str">
        <f>"1402240007"</f>
        <v>1402240007</v>
      </c>
      <c r="B48" s="19" t="s">
        <v>128</v>
      </c>
      <c r="C48" s="2" t="s">
        <v>144</v>
      </c>
      <c r="D48" s="2" t="s">
        <v>145</v>
      </c>
      <c r="E48" s="4" t="s">
        <v>146</v>
      </c>
      <c r="F48" s="2" t="s">
        <v>132</v>
      </c>
      <c r="G48" s="2"/>
      <c r="H48" s="13"/>
      <c r="I48" s="13"/>
    </row>
    <row r="49" spans="1:9" ht="15.75" customHeight="1" x14ac:dyDescent="0.45">
      <c r="A49" s="2" t="str">
        <f>"1402240009"</f>
        <v>1402240009</v>
      </c>
      <c r="B49" s="19" t="s">
        <v>128</v>
      </c>
      <c r="C49" s="2" t="s">
        <v>147</v>
      </c>
      <c r="D49" s="2" t="s">
        <v>148</v>
      </c>
      <c r="E49" s="4" t="s">
        <v>149</v>
      </c>
      <c r="F49" s="2" t="s">
        <v>150</v>
      </c>
      <c r="G49" s="2"/>
      <c r="H49" s="13"/>
      <c r="I49" s="13"/>
    </row>
    <row r="50" spans="1:9" ht="15.75" customHeight="1" x14ac:dyDescent="0.45">
      <c r="A50" s="2" t="str">
        <f>"1402240011"</f>
        <v>1402240011</v>
      </c>
      <c r="B50" s="19" t="s">
        <v>128</v>
      </c>
      <c r="C50" s="2" t="s">
        <v>151</v>
      </c>
      <c r="D50" s="2" t="s">
        <v>152</v>
      </c>
      <c r="E50" s="4" t="s">
        <v>153</v>
      </c>
      <c r="F50" s="2"/>
      <c r="G50" s="3" t="s">
        <v>154</v>
      </c>
      <c r="H50" s="13"/>
      <c r="I50" s="13"/>
    </row>
    <row r="51" spans="1:9" ht="15.75" customHeight="1" x14ac:dyDescent="0.45">
      <c r="A51" s="2" t="str">
        <f>"1402240013"</f>
        <v>1402240013</v>
      </c>
      <c r="B51" s="19" t="s">
        <v>128</v>
      </c>
      <c r="C51" s="2" t="s">
        <v>155</v>
      </c>
      <c r="D51" s="2" t="s">
        <v>156</v>
      </c>
      <c r="E51" s="4" t="s">
        <v>157</v>
      </c>
      <c r="F51" s="2" t="s">
        <v>132</v>
      </c>
      <c r="G51" s="13"/>
      <c r="H51" s="13"/>
      <c r="I51" s="13"/>
    </row>
    <row r="52" spans="1:9" ht="15.75" customHeight="1" x14ac:dyDescent="0.45">
      <c r="A52" s="2" t="str">
        <f>"1402240014"</f>
        <v>1402240014</v>
      </c>
      <c r="B52" s="19" t="s">
        <v>128</v>
      </c>
      <c r="C52" s="2" t="s">
        <v>158</v>
      </c>
      <c r="D52" s="2" t="s">
        <v>159</v>
      </c>
      <c r="E52" s="4" t="s">
        <v>160</v>
      </c>
      <c r="F52" s="2"/>
      <c r="G52" s="2"/>
      <c r="H52" s="13"/>
      <c r="I52" s="13"/>
    </row>
    <row r="53" spans="1:9" ht="15.75" customHeight="1" x14ac:dyDescent="0.45">
      <c r="A53" s="2" t="str">
        <f>"1402240015"</f>
        <v>1402240015</v>
      </c>
      <c r="B53" s="19" t="s">
        <v>128</v>
      </c>
      <c r="C53" s="2" t="s">
        <v>161</v>
      </c>
      <c r="D53" s="2" t="s">
        <v>162</v>
      </c>
      <c r="E53" s="35" t="s">
        <v>163</v>
      </c>
      <c r="F53" s="2"/>
      <c r="G53" s="2"/>
      <c r="H53" s="13"/>
      <c r="I53" s="13"/>
    </row>
    <row r="54" spans="1:9" ht="15.75" customHeight="1" x14ac:dyDescent="0.45">
      <c r="A54" s="2" t="str">
        <f>"1402240020"</f>
        <v>1402240020</v>
      </c>
      <c r="B54" s="19" t="s">
        <v>128</v>
      </c>
      <c r="C54" s="2" t="s">
        <v>164</v>
      </c>
      <c r="D54" s="2" t="s">
        <v>165</v>
      </c>
      <c r="E54" s="4" t="s">
        <v>166</v>
      </c>
      <c r="F54" s="2"/>
      <c r="G54" s="2"/>
      <c r="H54" s="13"/>
      <c r="I54" s="13"/>
    </row>
    <row r="55" spans="1:9" ht="15.75" customHeight="1" x14ac:dyDescent="0.45">
      <c r="A55" s="2" t="str">
        <f>"1402240023"</f>
        <v>1402240023</v>
      </c>
      <c r="B55" s="19" t="s">
        <v>128</v>
      </c>
      <c r="C55" s="2" t="s">
        <v>167</v>
      </c>
      <c r="D55" s="2" t="s">
        <v>168</v>
      </c>
      <c r="E55" s="36" t="s">
        <v>169</v>
      </c>
      <c r="F55" s="2"/>
      <c r="G55" s="2"/>
      <c r="H55" s="13"/>
      <c r="I55" s="13"/>
    </row>
    <row r="56" spans="1:9" ht="15.75" customHeight="1" x14ac:dyDescent="0.45">
      <c r="A56" s="2" t="str">
        <f>"1402240024"</f>
        <v>1402240024</v>
      </c>
      <c r="B56" s="19" t="s">
        <v>128</v>
      </c>
      <c r="C56" s="2" t="s">
        <v>170</v>
      </c>
      <c r="D56" s="2" t="s">
        <v>171</v>
      </c>
      <c r="E56" s="4" t="s">
        <v>172</v>
      </c>
      <c r="F56" s="3" t="s">
        <v>173</v>
      </c>
      <c r="G56" s="3"/>
      <c r="H56" s="13"/>
      <c r="I56" s="13"/>
    </row>
    <row r="57" spans="1:9" ht="15.75" customHeight="1" x14ac:dyDescent="0.45">
      <c r="A57" s="2" t="str">
        <f>"1402240025"</f>
        <v>1402240025</v>
      </c>
      <c r="B57" s="19" t="s">
        <v>128</v>
      </c>
      <c r="C57" s="2" t="s">
        <v>174</v>
      </c>
      <c r="D57" s="2" t="s">
        <v>175</v>
      </c>
      <c r="E57" s="4" t="s">
        <v>176</v>
      </c>
      <c r="F57" s="2"/>
      <c r="G57" s="2"/>
      <c r="H57" s="13"/>
      <c r="I57" s="13"/>
    </row>
    <row r="58" spans="1:9" ht="15.75" customHeight="1" x14ac:dyDescent="0.45">
      <c r="A58" s="2" t="str">
        <f>"1402240026"</f>
        <v>1402240026</v>
      </c>
      <c r="B58" s="19" t="s">
        <v>128</v>
      </c>
      <c r="C58" s="2" t="s">
        <v>177</v>
      </c>
      <c r="D58" s="2" t="s">
        <v>178</v>
      </c>
      <c r="E58" s="4" t="s">
        <v>52</v>
      </c>
      <c r="F58" s="2"/>
      <c r="G58" s="2" t="s">
        <v>179</v>
      </c>
      <c r="H58" s="13"/>
      <c r="I58" s="13"/>
    </row>
    <row r="59" spans="1:9" ht="15.75" customHeight="1" x14ac:dyDescent="0.45">
      <c r="A59" s="2" t="str">
        <f>"1402240027"</f>
        <v>1402240027</v>
      </c>
      <c r="B59" s="19" t="s">
        <v>128</v>
      </c>
      <c r="C59" s="2" t="s">
        <v>40</v>
      </c>
      <c r="D59" s="2" t="s">
        <v>180</v>
      </c>
      <c r="E59" s="4" t="s">
        <v>181</v>
      </c>
      <c r="F59" s="2"/>
      <c r="G59" s="2"/>
      <c r="H59" s="13"/>
      <c r="I59" s="13"/>
    </row>
    <row r="60" spans="1:9" ht="15.75" customHeight="1" x14ac:dyDescent="0.45">
      <c r="A60" s="2" t="str">
        <f>"1402240028"</f>
        <v>1402240028</v>
      </c>
      <c r="B60" s="19" t="s">
        <v>128</v>
      </c>
      <c r="C60" s="2" t="s">
        <v>114</v>
      </c>
      <c r="D60" s="2" t="s">
        <v>182</v>
      </c>
      <c r="E60" s="35" t="s">
        <v>183</v>
      </c>
      <c r="F60" s="2" t="s">
        <v>150</v>
      </c>
      <c r="G60" s="2"/>
      <c r="H60" s="13"/>
      <c r="I60" s="13"/>
    </row>
    <row r="61" spans="1:9" ht="15.75" customHeight="1" x14ac:dyDescent="0.45">
      <c r="A61" s="2" t="str">
        <f>"1402240030"</f>
        <v>1402240030</v>
      </c>
      <c r="B61" s="19" t="s">
        <v>128</v>
      </c>
      <c r="C61" s="2" t="s">
        <v>184</v>
      </c>
      <c r="D61" s="2" t="s">
        <v>185</v>
      </c>
      <c r="E61" s="4" t="s">
        <v>186</v>
      </c>
      <c r="F61" s="2" t="s">
        <v>132</v>
      </c>
      <c r="G61" s="2"/>
      <c r="H61" s="13"/>
      <c r="I61" s="13"/>
    </row>
    <row r="62" spans="1:9" ht="15.75" customHeight="1" x14ac:dyDescent="0.45">
      <c r="A62" s="2" t="str">
        <f>"1402240031"</f>
        <v>1402240031</v>
      </c>
      <c r="B62" s="19" t="s">
        <v>128</v>
      </c>
      <c r="C62" s="2" t="s">
        <v>114</v>
      </c>
      <c r="D62" s="2" t="s">
        <v>187</v>
      </c>
      <c r="E62" s="4" t="s">
        <v>75</v>
      </c>
      <c r="F62" s="2"/>
      <c r="G62" s="2"/>
      <c r="H62" s="13"/>
      <c r="I62" s="13"/>
    </row>
    <row r="63" spans="1:9" ht="15.75" customHeight="1" x14ac:dyDescent="0.45">
      <c r="A63" s="2" t="str">
        <f>"1402240032"</f>
        <v>1402240032</v>
      </c>
      <c r="B63" s="19" t="s">
        <v>128</v>
      </c>
      <c r="C63" s="2" t="s">
        <v>188</v>
      </c>
      <c r="D63" s="2" t="s">
        <v>189</v>
      </c>
      <c r="E63" s="35" t="s">
        <v>190</v>
      </c>
      <c r="F63" s="19" t="s">
        <v>191</v>
      </c>
      <c r="G63" s="2"/>
      <c r="H63" s="13"/>
      <c r="I63" s="13"/>
    </row>
    <row r="64" spans="1:9" ht="15.75" customHeight="1" x14ac:dyDescent="0.45">
      <c r="A64" s="2" t="str">
        <f>"1402240033"</f>
        <v>1402240033</v>
      </c>
      <c r="B64" s="19" t="s">
        <v>128</v>
      </c>
      <c r="C64" s="2" t="s">
        <v>63</v>
      </c>
      <c r="D64" s="2" t="s">
        <v>192</v>
      </c>
      <c r="E64" s="4" t="s">
        <v>193</v>
      </c>
      <c r="F64" s="2"/>
      <c r="G64" s="2"/>
      <c r="H64" s="13"/>
      <c r="I64" s="13"/>
    </row>
    <row r="65" spans="1:9" ht="15.75" customHeight="1" x14ac:dyDescent="0.45">
      <c r="A65" s="2" t="str">
        <f>"1402240036"</f>
        <v>1402240036</v>
      </c>
      <c r="B65" s="19" t="s">
        <v>128</v>
      </c>
      <c r="C65" s="2" t="s">
        <v>194</v>
      </c>
      <c r="D65" s="2" t="s">
        <v>195</v>
      </c>
      <c r="E65" s="4" t="s">
        <v>73</v>
      </c>
      <c r="F65" s="2" t="s">
        <v>132</v>
      </c>
      <c r="G65" s="2"/>
      <c r="H65" s="13"/>
      <c r="I65" s="13"/>
    </row>
    <row r="66" spans="1:9" ht="15.75" customHeight="1" x14ac:dyDescent="0.45">
      <c r="A66" s="2" t="str">
        <f>"1402240037"</f>
        <v>1402240037</v>
      </c>
      <c r="B66" s="19" t="s">
        <v>128</v>
      </c>
      <c r="C66" s="2" t="s">
        <v>196</v>
      </c>
      <c r="D66" s="2" t="s">
        <v>197</v>
      </c>
      <c r="E66" s="4" t="s">
        <v>198</v>
      </c>
      <c r="F66" s="2" t="s">
        <v>150</v>
      </c>
      <c r="G66" s="2"/>
      <c r="H66" s="13"/>
      <c r="I66" s="13"/>
    </row>
    <row r="67" spans="1:9" ht="15.75" customHeight="1" x14ac:dyDescent="0.45">
      <c r="A67" s="2" t="str">
        <f>"1402240038"</f>
        <v>1402240038</v>
      </c>
      <c r="B67" s="19" t="s">
        <v>128</v>
      </c>
      <c r="C67" s="2" t="s">
        <v>199</v>
      </c>
      <c r="D67" s="2" t="s">
        <v>200</v>
      </c>
      <c r="E67" s="4" t="s">
        <v>394</v>
      </c>
      <c r="F67" s="2"/>
      <c r="G67" s="2"/>
      <c r="H67" s="13"/>
      <c r="I67" s="13"/>
    </row>
    <row r="68" spans="1:9" ht="15.75" customHeight="1" x14ac:dyDescent="0.45">
      <c r="A68" s="5" t="str">
        <f>"1402251003"</f>
        <v>1402251003</v>
      </c>
      <c r="B68" s="22" t="s">
        <v>201</v>
      </c>
      <c r="C68" s="5" t="s">
        <v>40</v>
      </c>
      <c r="D68" s="5" t="s">
        <v>202</v>
      </c>
      <c r="E68" s="29" t="s">
        <v>203</v>
      </c>
      <c r="F68" s="5"/>
      <c r="G68" s="5"/>
      <c r="H68" s="14"/>
      <c r="I68" s="14"/>
    </row>
    <row r="69" spans="1:9" ht="15.75" customHeight="1" x14ac:dyDescent="0.45">
      <c r="A69" s="5" t="str">
        <f>"1402251004"</f>
        <v>1402251004</v>
      </c>
      <c r="B69" s="22" t="s">
        <v>201</v>
      </c>
      <c r="C69" s="5" t="s">
        <v>204</v>
      </c>
      <c r="D69" s="5" t="s">
        <v>205</v>
      </c>
      <c r="E69" s="29" t="s">
        <v>206</v>
      </c>
      <c r="F69" s="5"/>
      <c r="G69" s="5"/>
      <c r="H69" s="14"/>
      <c r="I69" s="14"/>
    </row>
    <row r="70" spans="1:9" ht="15.75" customHeight="1" x14ac:dyDescent="0.45">
      <c r="A70" s="5" t="str">
        <f>"1402251005"</f>
        <v>1402251005</v>
      </c>
      <c r="B70" s="22" t="s">
        <v>201</v>
      </c>
      <c r="C70" s="5" t="s">
        <v>207</v>
      </c>
      <c r="D70" s="5" t="s">
        <v>208</v>
      </c>
      <c r="E70" s="29" t="s">
        <v>209</v>
      </c>
      <c r="F70" s="5"/>
      <c r="G70" s="5"/>
      <c r="H70" s="14"/>
      <c r="I70" s="14"/>
    </row>
    <row r="71" spans="1:9" ht="15.75" customHeight="1" x14ac:dyDescent="0.45">
      <c r="A71" s="5" t="str">
        <f>"1402251006"</f>
        <v>1402251006</v>
      </c>
      <c r="B71" s="22" t="s">
        <v>201</v>
      </c>
      <c r="C71" s="5" t="s">
        <v>210</v>
      </c>
      <c r="D71" s="5" t="s">
        <v>211</v>
      </c>
      <c r="E71" s="29" t="s">
        <v>50</v>
      </c>
      <c r="F71" s="5" t="s">
        <v>132</v>
      </c>
      <c r="G71" s="5"/>
      <c r="H71" s="14"/>
      <c r="I71" s="14"/>
    </row>
    <row r="72" spans="1:9" ht="15.75" customHeight="1" x14ac:dyDescent="0.45">
      <c r="A72" s="5" t="str">
        <f>"1402251007"</f>
        <v>1402251007</v>
      </c>
      <c r="B72" s="22" t="s">
        <v>201</v>
      </c>
      <c r="C72" s="5" t="s">
        <v>212</v>
      </c>
      <c r="D72" s="5" t="s">
        <v>213</v>
      </c>
      <c r="E72" s="29" t="s">
        <v>214</v>
      </c>
      <c r="F72" s="5" t="s">
        <v>132</v>
      </c>
      <c r="G72" s="5"/>
      <c r="H72" s="14"/>
      <c r="I72" s="14"/>
    </row>
    <row r="73" spans="1:9" ht="15.75" customHeight="1" x14ac:dyDescent="0.45">
      <c r="A73" s="5" t="str">
        <f>"1402251008"</f>
        <v>1402251008</v>
      </c>
      <c r="B73" s="22" t="s">
        <v>201</v>
      </c>
      <c r="C73" s="5" t="s">
        <v>33</v>
      </c>
      <c r="D73" s="5" t="s">
        <v>215</v>
      </c>
      <c r="E73" s="29" t="s">
        <v>216</v>
      </c>
      <c r="F73" s="5"/>
      <c r="G73" s="5"/>
      <c r="H73" s="14"/>
      <c r="I73" s="14"/>
    </row>
    <row r="74" spans="1:9" ht="15.75" customHeight="1" x14ac:dyDescent="0.45">
      <c r="A74" s="5" t="str">
        <f>"1402251009"</f>
        <v>1402251009</v>
      </c>
      <c r="B74" s="22" t="s">
        <v>201</v>
      </c>
      <c r="C74" s="5" t="s">
        <v>217</v>
      </c>
      <c r="D74" s="5" t="s">
        <v>218</v>
      </c>
      <c r="E74" s="29" t="s">
        <v>219</v>
      </c>
      <c r="F74" s="5" t="s">
        <v>132</v>
      </c>
      <c r="G74" s="5"/>
      <c r="H74" s="14"/>
      <c r="I74" s="14"/>
    </row>
    <row r="75" spans="1:9" ht="15.75" customHeight="1" x14ac:dyDescent="0.45">
      <c r="A75" s="5" t="str">
        <f>"1402251010"</f>
        <v>1402251010</v>
      </c>
      <c r="B75" s="22" t="s">
        <v>201</v>
      </c>
      <c r="C75" s="5" t="s">
        <v>220</v>
      </c>
      <c r="D75" s="5" t="s">
        <v>221</v>
      </c>
      <c r="E75" s="29" t="s">
        <v>222</v>
      </c>
      <c r="F75" s="5"/>
      <c r="G75" s="5"/>
      <c r="H75" s="14"/>
      <c r="I75" s="14"/>
    </row>
    <row r="76" spans="1:9" ht="15.75" customHeight="1" x14ac:dyDescent="0.45">
      <c r="A76" s="5" t="str">
        <f>"1402251011"</f>
        <v>1402251011</v>
      </c>
      <c r="B76" s="22" t="s">
        <v>201</v>
      </c>
      <c r="C76" s="5" t="s">
        <v>223</v>
      </c>
      <c r="D76" s="5" t="s">
        <v>224</v>
      </c>
      <c r="E76" s="29" t="s">
        <v>225</v>
      </c>
      <c r="F76" s="5" t="s">
        <v>132</v>
      </c>
      <c r="G76" s="5"/>
      <c r="H76" s="14"/>
      <c r="I76" s="14"/>
    </row>
    <row r="77" spans="1:9" ht="15.75" customHeight="1" x14ac:dyDescent="0.45">
      <c r="A77" s="5" t="str">
        <f>"1402251012"</f>
        <v>1402251012</v>
      </c>
      <c r="B77" s="22" t="s">
        <v>201</v>
      </c>
      <c r="C77" s="5" t="s">
        <v>226</v>
      </c>
      <c r="D77" s="5" t="s">
        <v>227</v>
      </c>
      <c r="E77" s="29" t="s">
        <v>228</v>
      </c>
      <c r="F77" s="5"/>
      <c r="G77" s="5"/>
      <c r="H77" s="14"/>
      <c r="I77" s="14"/>
    </row>
    <row r="78" spans="1:9" ht="15.75" customHeight="1" x14ac:dyDescent="0.45">
      <c r="A78" s="5" t="str">
        <f>"1402251013"</f>
        <v>1402251013</v>
      </c>
      <c r="B78" s="22" t="s">
        <v>201</v>
      </c>
      <c r="C78" s="5" t="s">
        <v>85</v>
      </c>
      <c r="D78" s="5" t="s">
        <v>229</v>
      </c>
      <c r="E78" s="29" t="s">
        <v>96</v>
      </c>
      <c r="F78" s="5" t="s">
        <v>150</v>
      </c>
      <c r="G78" s="5"/>
      <c r="H78" s="14"/>
      <c r="I78" s="14"/>
    </row>
    <row r="79" spans="1:9" ht="15.75" customHeight="1" x14ac:dyDescent="0.45">
      <c r="A79" s="5" t="str">
        <f>"1402251014"</f>
        <v>1402251014</v>
      </c>
      <c r="B79" s="22" t="s">
        <v>201</v>
      </c>
      <c r="C79" s="5" t="s">
        <v>22</v>
      </c>
      <c r="D79" s="5" t="s">
        <v>230</v>
      </c>
      <c r="E79" s="29" t="s">
        <v>231</v>
      </c>
      <c r="F79" s="5" t="s">
        <v>232</v>
      </c>
      <c r="G79" s="5"/>
      <c r="H79" s="14"/>
      <c r="I79" s="14"/>
    </row>
    <row r="80" spans="1:9" ht="15.75" customHeight="1" x14ac:dyDescent="0.45">
      <c r="A80" s="5" t="str">
        <f>"1402251016"</f>
        <v>1402251016</v>
      </c>
      <c r="B80" s="22" t="s">
        <v>201</v>
      </c>
      <c r="C80" s="5" t="s">
        <v>233</v>
      </c>
      <c r="D80" s="5" t="s">
        <v>234</v>
      </c>
      <c r="E80" s="29" t="s">
        <v>387</v>
      </c>
      <c r="F80" s="5" t="s">
        <v>132</v>
      </c>
      <c r="G80" s="5"/>
      <c r="H80" s="14"/>
      <c r="I80" s="14"/>
    </row>
    <row r="81" spans="1:9" ht="15.75" customHeight="1" x14ac:dyDescent="0.45">
      <c r="A81" s="5" t="str">
        <f>"1402251018"</f>
        <v>1402251018</v>
      </c>
      <c r="B81" s="22" t="s">
        <v>201</v>
      </c>
      <c r="C81" s="5" t="s">
        <v>22</v>
      </c>
      <c r="D81" s="5" t="s">
        <v>171</v>
      </c>
      <c r="E81" s="29" t="s">
        <v>235</v>
      </c>
      <c r="F81" s="5"/>
      <c r="G81" s="5"/>
      <c r="H81" s="14"/>
      <c r="I81" s="14"/>
    </row>
    <row r="82" spans="1:9" ht="15.75" customHeight="1" x14ac:dyDescent="0.45">
      <c r="A82" s="5" t="str">
        <f>"1402251019"</f>
        <v>1402251019</v>
      </c>
      <c r="B82" s="22" t="s">
        <v>201</v>
      </c>
      <c r="C82" s="5" t="s">
        <v>184</v>
      </c>
      <c r="D82" s="5" t="s">
        <v>236</v>
      </c>
      <c r="E82" s="29" t="s">
        <v>388</v>
      </c>
      <c r="F82" s="5" t="s">
        <v>237</v>
      </c>
      <c r="G82" s="5"/>
      <c r="H82" s="14"/>
      <c r="I82" s="14"/>
    </row>
    <row r="83" spans="1:9" ht="15.75" customHeight="1" x14ac:dyDescent="0.45">
      <c r="A83" s="5" t="str">
        <f>"1402251020"</f>
        <v>1402251020</v>
      </c>
      <c r="B83" s="22" t="s">
        <v>201</v>
      </c>
      <c r="C83" s="5" t="s">
        <v>40</v>
      </c>
      <c r="D83" s="5" t="s">
        <v>238</v>
      </c>
      <c r="E83" s="29" t="s">
        <v>239</v>
      </c>
      <c r="F83" s="5"/>
      <c r="G83" s="5"/>
      <c r="H83" s="14"/>
      <c r="I83" s="14"/>
    </row>
    <row r="84" spans="1:9" ht="15.75" customHeight="1" x14ac:dyDescent="0.45">
      <c r="A84" s="5" t="str">
        <f>"1402251021"</f>
        <v>1402251021</v>
      </c>
      <c r="B84" s="22" t="s">
        <v>201</v>
      </c>
      <c r="C84" s="5" t="s">
        <v>240</v>
      </c>
      <c r="D84" s="5" t="s">
        <v>241</v>
      </c>
      <c r="E84" s="29" t="s">
        <v>242</v>
      </c>
      <c r="F84" s="5"/>
      <c r="G84" s="5"/>
      <c r="H84" s="14"/>
      <c r="I84" s="14"/>
    </row>
    <row r="85" spans="1:9" ht="15.75" customHeight="1" x14ac:dyDescent="0.45">
      <c r="A85" s="5" t="str">
        <f>"1402251022"</f>
        <v>1402251022</v>
      </c>
      <c r="B85" s="22" t="s">
        <v>201</v>
      </c>
      <c r="C85" s="5" t="s">
        <v>243</v>
      </c>
      <c r="D85" s="5" t="s">
        <v>244</v>
      </c>
      <c r="E85" s="29" t="s">
        <v>245</v>
      </c>
      <c r="F85" s="5"/>
      <c r="G85" s="5"/>
      <c r="H85" s="14"/>
      <c r="I85" s="14"/>
    </row>
    <row r="86" spans="1:9" ht="15.75" customHeight="1" x14ac:dyDescent="0.45">
      <c r="A86" s="5" t="str">
        <f>"1402251023"</f>
        <v>1402251023</v>
      </c>
      <c r="B86" s="22" t="s">
        <v>201</v>
      </c>
      <c r="C86" s="5" t="s">
        <v>246</v>
      </c>
      <c r="D86" s="5" t="s">
        <v>247</v>
      </c>
      <c r="E86" s="29" t="s">
        <v>248</v>
      </c>
      <c r="F86" s="5"/>
      <c r="G86" s="5"/>
      <c r="H86" s="14"/>
      <c r="I86" s="14"/>
    </row>
    <row r="87" spans="1:9" ht="15.75" customHeight="1" x14ac:dyDescent="0.45">
      <c r="A87" s="5" t="str">
        <f>"1402251025"</f>
        <v>1402251025</v>
      </c>
      <c r="B87" s="22" t="s">
        <v>201</v>
      </c>
      <c r="C87" s="5" t="s">
        <v>249</v>
      </c>
      <c r="D87" s="5" t="s">
        <v>250</v>
      </c>
      <c r="E87" s="29" t="s">
        <v>251</v>
      </c>
      <c r="F87" s="5"/>
      <c r="G87" s="5"/>
      <c r="H87" s="14"/>
      <c r="I87" s="14"/>
    </row>
    <row r="88" spans="1:9" ht="15.75" customHeight="1" x14ac:dyDescent="0.45">
      <c r="A88" s="5" t="str">
        <f>"1402251026"</f>
        <v>1402251026</v>
      </c>
      <c r="B88" s="22" t="s">
        <v>201</v>
      </c>
      <c r="C88" s="5" t="s">
        <v>252</v>
      </c>
      <c r="D88" s="5" t="s">
        <v>253</v>
      </c>
      <c r="E88" s="29" t="s">
        <v>254</v>
      </c>
      <c r="F88" s="5"/>
      <c r="G88" s="5"/>
      <c r="H88" s="14"/>
      <c r="I88" s="14"/>
    </row>
    <row r="89" spans="1:9" ht="15.75" customHeight="1" x14ac:dyDescent="0.45">
      <c r="A89" s="5" t="str">
        <f>"1402251027"</f>
        <v>1402251027</v>
      </c>
      <c r="B89" s="22" t="s">
        <v>201</v>
      </c>
      <c r="C89" s="5" t="s">
        <v>63</v>
      </c>
      <c r="D89" s="5" t="s">
        <v>255</v>
      </c>
      <c r="E89" s="29" t="s">
        <v>256</v>
      </c>
      <c r="F89" s="5"/>
      <c r="G89" s="5"/>
      <c r="H89" s="14"/>
      <c r="I89" s="14"/>
    </row>
    <row r="90" spans="1:9" ht="15.75" customHeight="1" x14ac:dyDescent="0.45">
      <c r="A90" s="5" t="str">
        <f>"1402251028"</f>
        <v>1402251028</v>
      </c>
      <c r="B90" s="22" t="s">
        <v>201</v>
      </c>
      <c r="C90" s="5" t="s">
        <v>60</v>
      </c>
      <c r="D90" s="5" t="s">
        <v>257</v>
      </c>
      <c r="E90" s="30" t="s">
        <v>258</v>
      </c>
      <c r="F90" s="5"/>
      <c r="G90" s="5" t="s">
        <v>259</v>
      </c>
      <c r="H90" s="14"/>
      <c r="I90" s="14"/>
    </row>
    <row r="91" spans="1:9" ht="15.75" customHeight="1" x14ac:dyDescent="0.45">
      <c r="A91" s="5" t="str">
        <f>"1402251029"</f>
        <v>1402251029</v>
      </c>
      <c r="B91" s="22" t="s">
        <v>201</v>
      </c>
      <c r="C91" s="5" t="s">
        <v>260</v>
      </c>
      <c r="D91" s="5" t="s">
        <v>261</v>
      </c>
      <c r="E91" s="29" t="s">
        <v>262</v>
      </c>
      <c r="F91" s="5"/>
      <c r="G91" s="5"/>
      <c r="H91" s="14"/>
      <c r="I91" s="14"/>
    </row>
    <row r="92" spans="1:9" ht="15.75" customHeight="1" x14ac:dyDescent="0.45">
      <c r="A92" s="5">
        <v>1402251030</v>
      </c>
      <c r="B92" s="22" t="s">
        <v>201</v>
      </c>
      <c r="C92" s="5" t="s">
        <v>129</v>
      </c>
      <c r="D92" s="5" t="s">
        <v>263</v>
      </c>
      <c r="E92" s="29" t="s">
        <v>389</v>
      </c>
      <c r="F92" s="5" t="s">
        <v>150</v>
      </c>
      <c r="G92" s="5"/>
      <c r="H92" s="14"/>
      <c r="I92" s="14"/>
    </row>
    <row r="93" spans="1:9" ht="15.75" customHeight="1" x14ac:dyDescent="0.45">
      <c r="A93" s="5" t="str">
        <f>"1402251031"</f>
        <v>1402251031</v>
      </c>
      <c r="B93" s="22" t="s">
        <v>201</v>
      </c>
      <c r="C93" s="5" t="s">
        <v>264</v>
      </c>
      <c r="D93" s="5" t="s">
        <v>265</v>
      </c>
      <c r="E93" s="29" t="s">
        <v>266</v>
      </c>
      <c r="F93" s="5"/>
      <c r="G93" s="5"/>
      <c r="H93" s="14"/>
      <c r="I93" s="14"/>
    </row>
    <row r="94" spans="1:9" ht="15.75" customHeight="1" x14ac:dyDescent="0.45">
      <c r="A94" s="5" t="str">
        <f>"1402251032"</f>
        <v>1402251032</v>
      </c>
      <c r="B94" s="22" t="s">
        <v>201</v>
      </c>
      <c r="C94" s="5" t="s">
        <v>267</v>
      </c>
      <c r="D94" s="5" t="s">
        <v>268</v>
      </c>
      <c r="E94" s="29" t="s">
        <v>269</v>
      </c>
      <c r="F94" s="5" t="s">
        <v>132</v>
      </c>
      <c r="G94" s="5"/>
      <c r="H94" s="14"/>
      <c r="I94" s="14"/>
    </row>
    <row r="95" spans="1:9" ht="15.75" customHeight="1" x14ac:dyDescent="0.45">
      <c r="A95" s="6" t="str">
        <f>"1402254001"</f>
        <v>1402254001</v>
      </c>
      <c r="B95" s="23" t="s">
        <v>270</v>
      </c>
      <c r="C95" s="6" t="s">
        <v>170</v>
      </c>
      <c r="D95" s="6" t="s">
        <v>271</v>
      </c>
      <c r="E95" s="31" t="s">
        <v>272</v>
      </c>
      <c r="F95" s="6" t="s">
        <v>273</v>
      </c>
      <c r="G95" s="6"/>
      <c r="H95" s="15"/>
      <c r="I95" s="15"/>
    </row>
    <row r="96" spans="1:9" ht="15.75" customHeight="1" x14ac:dyDescent="0.45">
      <c r="A96" s="6" t="str">
        <f>"1402254003"</f>
        <v>1402254003</v>
      </c>
      <c r="B96" s="23" t="s">
        <v>270</v>
      </c>
      <c r="C96" s="6" t="s">
        <v>114</v>
      </c>
      <c r="D96" s="6" t="s">
        <v>274</v>
      </c>
      <c r="E96" s="31" t="s">
        <v>75</v>
      </c>
      <c r="F96" s="6" t="s">
        <v>275</v>
      </c>
      <c r="G96" s="6"/>
      <c r="H96" s="15"/>
      <c r="I96" s="15"/>
    </row>
    <row r="97" spans="1:9" ht="15.75" customHeight="1" x14ac:dyDescent="0.45">
      <c r="A97" s="6" t="str">
        <f>"1402254004"</f>
        <v>1402254004</v>
      </c>
      <c r="B97" s="23" t="s">
        <v>270</v>
      </c>
      <c r="C97" s="6" t="s">
        <v>114</v>
      </c>
      <c r="D97" s="6" t="s">
        <v>276</v>
      </c>
      <c r="E97" s="31" t="s">
        <v>75</v>
      </c>
      <c r="F97" s="6" t="s">
        <v>273</v>
      </c>
      <c r="G97" s="6"/>
      <c r="H97" s="15"/>
      <c r="I97" s="15"/>
    </row>
    <row r="98" spans="1:9" ht="15.75" customHeight="1" x14ac:dyDescent="0.45">
      <c r="A98" s="6" t="str">
        <f>"1402254006"</f>
        <v>1402254006</v>
      </c>
      <c r="B98" s="23" t="s">
        <v>270</v>
      </c>
      <c r="C98" s="6" t="s">
        <v>129</v>
      </c>
      <c r="D98" s="6" t="s">
        <v>277</v>
      </c>
      <c r="E98" s="31" t="s">
        <v>75</v>
      </c>
      <c r="F98" s="6" t="s">
        <v>275</v>
      </c>
      <c r="G98" s="6"/>
      <c r="H98" s="15"/>
      <c r="I98" s="15"/>
    </row>
    <row r="99" spans="1:9" ht="15.75" customHeight="1" x14ac:dyDescent="0.45">
      <c r="A99" s="6" t="str">
        <f>"1402254007"</f>
        <v>1402254007</v>
      </c>
      <c r="B99" s="23" t="s">
        <v>270</v>
      </c>
      <c r="C99" s="6" t="s">
        <v>278</v>
      </c>
      <c r="D99" s="6" t="s">
        <v>279</v>
      </c>
      <c r="E99" s="31" t="s">
        <v>280</v>
      </c>
      <c r="F99" s="6" t="s">
        <v>275</v>
      </c>
      <c r="G99" s="6"/>
      <c r="H99" s="15"/>
      <c r="I99" s="15"/>
    </row>
    <row r="100" spans="1:9" ht="15.75" customHeight="1" x14ac:dyDescent="0.45">
      <c r="A100" s="6" t="str">
        <f>"1402254008"</f>
        <v>1402254008</v>
      </c>
      <c r="B100" s="23" t="s">
        <v>270</v>
      </c>
      <c r="C100" s="6" t="s">
        <v>281</v>
      </c>
      <c r="D100" s="6" t="s">
        <v>282</v>
      </c>
      <c r="E100" s="31" t="s">
        <v>283</v>
      </c>
      <c r="F100" s="6"/>
      <c r="G100" s="6"/>
      <c r="H100" s="15"/>
      <c r="I100" s="15"/>
    </row>
    <row r="101" spans="1:9" ht="15.75" customHeight="1" x14ac:dyDescent="0.45">
      <c r="A101" s="6" t="str">
        <f>"1402254011"</f>
        <v>1402254011</v>
      </c>
      <c r="B101" s="23" t="s">
        <v>270</v>
      </c>
      <c r="C101" s="6" t="s">
        <v>285</v>
      </c>
      <c r="D101" s="6" t="s">
        <v>286</v>
      </c>
      <c r="E101" s="31" t="s">
        <v>287</v>
      </c>
      <c r="F101" s="6" t="s">
        <v>275</v>
      </c>
      <c r="G101" s="6"/>
      <c r="H101" s="15"/>
      <c r="I101" s="15"/>
    </row>
    <row r="102" spans="1:9" ht="15.75" customHeight="1" x14ac:dyDescent="0.45">
      <c r="A102" s="6" t="str">
        <f>"1402254012"</f>
        <v>1402254012</v>
      </c>
      <c r="B102" s="23" t="s">
        <v>270</v>
      </c>
      <c r="C102" s="6" t="s">
        <v>288</v>
      </c>
      <c r="D102" s="6" t="s">
        <v>289</v>
      </c>
      <c r="E102" s="31" t="s">
        <v>290</v>
      </c>
      <c r="F102" s="6" t="s">
        <v>275</v>
      </c>
      <c r="G102" s="6"/>
      <c r="H102" s="15"/>
      <c r="I102" s="15"/>
    </row>
    <row r="103" spans="1:9" ht="15.75" customHeight="1" x14ac:dyDescent="0.45">
      <c r="A103" s="6" t="str">
        <f>"1402254013"</f>
        <v>1402254013</v>
      </c>
      <c r="B103" s="23" t="s">
        <v>270</v>
      </c>
      <c r="C103" s="6" t="s">
        <v>291</v>
      </c>
      <c r="D103" s="6" t="s">
        <v>292</v>
      </c>
      <c r="E103" s="31" t="s">
        <v>390</v>
      </c>
      <c r="F103" s="6" t="s">
        <v>293</v>
      </c>
      <c r="G103" s="6"/>
      <c r="H103" s="15"/>
      <c r="I103" s="15"/>
    </row>
    <row r="104" spans="1:9" ht="15.75" customHeight="1" x14ac:dyDescent="0.45">
      <c r="A104" s="6" t="str">
        <f>"1402254014"</f>
        <v>1402254014</v>
      </c>
      <c r="B104" s="23" t="s">
        <v>270</v>
      </c>
      <c r="C104" s="6" t="s">
        <v>294</v>
      </c>
      <c r="D104" s="6" t="s">
        <v>295</v>
      </c>
      <c r="E104" s="31" t="s">
        <v>296</v>
      </c>
      <c r="F104" s="6" t="s">
        <v>275</v>
      </c>
      <c r="G104" s="6"/>
      <c r="H104" s="15"/>
      <c r="I104" s="15"/>
    </row>
    <row r="105" spans="1:9" ht="15.75" customHeight="1" x14ac:dyDescent="0.45">
      <c r="A105" s="6" t="str">
        <f>"1402254015"</f>
        <v>1402254015</v>
      </c>
      <c r="B105" s="23" t="s">
        <v>270</v>
      </c>
      <c r="C105" s="6" t="s">
        <v>22</v>
      </c>
      <c r="D105" s="6" t="s">
        <v>297</v>
      </c>
      <c r="E105" s="31" t="s">
        <v>298</v>
      </c>
      <c r="F105" s="6" t="s">
        <v>273</v>
      </c>
      <c r="G105" s="6"/>
      <c r="H105" s="15"/>
      <c r="I105" s="15"/>
    </row>
    <row r="106" spans="1:9" ht="15.75" customHeight="1" x14ac:dyDescent="0.45">
      <c r="A106" s="6" t="str">
        <f>"1402254018"</f>
        <v>1402254018</v>
      </c>
      <c r="B106" s="23" t="s">
        <v>270</v>
      </c>
      <c r="C106" s="6" t="s">
        <v>33</v>
      </c>
      <c r="D106" s="6" t="s">
        <v>299</v>
      </c>
      <c r="E106" s="31" t="s">
        <v>42</v>
      </c>
      <c r="F106" s="6"/>
      <c r="G106" s="6"/>
      <c r="H106" s="15"/>
      <c r="I106" s="15"/>
    </row>
    <row r="107" spans="1:9" ht="15.75" customHeight="1" x14ac:dyDescent="0.45">
      <c r="A107" s="6" t="str">
        <f>"1402254019"</f>
        <v>1402254019</v>
      </c>
      <c r="B107" s="23" t="s">
        <v>270</v>
      </c>
      <c r="C107" s="6" t="s">
        <v>300</v>
      </c>
      <c r="D107" s="6" t="s">
        <v>301</v>
      </c>
      <c r="E107" s="31" t="s">
        <v>42</v>
      </c>
      <c r="F107" s="6"/>
      <c r="G107" s="6"/>
      <c r="H107" s="15"/>
      <c r="I107" s="15"/>
    </row>
    <row r="108" spans="1:9" ht="15.75" customHeight="1" x14ac:dyDescent="0.45">
      <c r="A108" s="6" t="str">
        <f>"1402254020"</f>
        <v>1402254020</v>
      </c>
      <c r="B108" s="23" t="s">
        <v>270</v>
      </c>
      <c r="C108" s="6" t="s">
        <v>302</v>
      </c>
      <c r="D108" s="6" t="s">
        <v>303</v>
      </c>
      <c r="E108" s="31" t="s">
        <v>50</v>
      </c>
      <c r="F108" s="6" t="s">
        <v>304</v>
      </c>
      <c r="G108" s="6"/>
      <c r="H108" s="15"/>
      <c r="I108" s="15"/>
    </row>
    <row r="109" spans="1:9" ht="15.75" customHeight="1" x14ac:dyDescent="0.45">
      <c r="A109" s="6" t="str">
        <f>"1402254023"</f>
        <v>1402254023</v>
      </c>
      <c r="B109" s="23" t="s">
        <v>270</v>
      </c>
      <c r="C109" s="6" t="s">
        <v>305</v>
      </c>
      <c r="D109" s="6" t="s">
        <v>306</v>
      </c>
      <c r="E109" s="31" t="s">
        <v>307</v>
      </c>
      <c r="F109" s="6"/>
      <c r="G109" s="6"/>
      <c r="H109" s="15"/>
      <c r="I109" s="15"/>
    </row>
    <row r="110" spans="1:9" ht="15.75" customHeight="1" x14ac:dyDescent="0.45">
      <c r="A110" s="6" t="str">
        <f>"1402254024"</f>
        <v>1402254024</v>
      </c>
      <c r="B110" s="23" t="s">
        <v>270</v>
      </c>
      <c r="C110" s="6" t="s">
        <v>308</v>
      </c>
      <c r="D110" s="6" t="s">
        <v>309</v>
      </c>
      <c r="E110" s="31" t="s">
        <v>310</v>
      </c>
      <c r="F110" s="6" t="s">
        <v>273</v>
      </c>
      <c r="G110" s="6"/>
      <c r="H110" s="15"/>
      <c r="I110" s="15"/>
    </row>
    <row r="111" spans="1:9" ht="15.75" customHeight="1" x14ac:dyDescent="0.45">
      <c r="A111" s="6" t="str">
        <f>"1402254026"</f>
        <v>1402254026</v>
      </c>
      <c r="B111" s="23" t="s">
        <v>270</v>
      </c>
      <c r="C111" s="6" t="s">
        <v>155</v>
      </c>
      <c r="D111" s="6" t="s">
        <v>311</v>
      </c>
      <c r="E111" s="31" t="s">
        <v>203</v>
      </c>
      <c r="F111" s="6" t="s">
        <v>273</v>
      </c>
      <c r="G111" s="6"/>
      <c r="H111" s="15"/>
      <c r="I111" s="15"/>
    </row>
    <row r="112" spans="1:9" ht="15.75" customHeight="1" x14ac:dyDescent="0.45">
      <c r="A112" s="6">
        <v>1402254027</v>
      </c>
      <c r="B112" s="23" t="s">
        <v>270</v>
      </c>
      <c r="C112" s="6" t="s">
        <v>281</v>
      </c>
      <c r="D112" s="6" t="s">
        <v>312</v>
      </c>
      <c r="E112" s="31" t="s">
        <v>391</v>
      </c>
      <c r="F112" s="6"/>
      <c r="G112" s="6" t="s">
        <v>313</v>
      </c>
      <c r="H112" s="15"/>
      <c r="I112" s="15"/>
    </row>
    <row r="113" spans="1:9" ht="15.75" customHeight="1" x14ac:dyDescent="0.45">
      <c r="A113" s="7" t="str">
        <f>"1402212002"</f>
        <v>1402212002</v>
      </c>
      <c r="B113" s="24" t="s">
        <v>314</v>
      </c>
      <c r="C113" s="7" t="s">
        <v>315</v>
      </c>
      <c r="D113" s="7" t="s">
        <v>316</v>
      </c>
      <c r="E113" s="37" t="s">
        <v>317</v>
      </c>
      <c r="F113" s="7"/>
      <c r="G113" s="16"/>
      <c r="H113" s="16"/>
      <c r="I113" s="16"/>
    </row>
    <row r="114" spans="1:9" ht="15.75" customHeight="1" x14ac:dyDescent="0.45">
      <c r="A114" s="7" t="str">
        <f>"1402212004"</f>
        <v>1402212004</v>
      </c>
      <c r="B114" s="24" t="s">
        <v>314</v>
      </c>
      <c r="C114" s="7" t="s">
        <v>305</v>
      </c>
      <c r="D114" s="7" t="s">
        <v>318</v>
      </c>
      <c r="E114" s="32" t="s">
        <v>55</v>
      </c>
      <c r="F114" s="7"/>
      <c r="G114" s="16"/>
      <c r="H114" s="16"/>
      <c r="I114" s="16"/>
    </row>
    <row r="115" spans="1:9" ht="15.75" customHeight="1" x14ac:dyDescent="0.45">
      <c r="A115" s="7" t="str">
        <f>"1402212007"</f>
        <v>1402212007</v>
      </c>
      <c r="B115" s="24" t="s">
        <v>314</v>
      </c>
      <c r="C115" s="7" t="s">
        <v>319</v>
      </c>
      <c r="D115" s="7" t="s">
        <v>320</v>
      </c>
      <c r="E115" s="32" t="s">
        <v>321</v>
      </c>
      <c r="F115" s="7"/>
      <c r="G115" s="16"/>
      <c r="H115" s="16"/>
      <c r="I115" s="16"/>
    </row>
    <row r="116" spans="1:9" ht="15.75" customHeight="1" x14ac:dyDescent="0.45">
      <c r="A116" s="7" t="str">
        <f>"1402212008"</f>
        <v>1402212008</v>
      </c>
      <c r="B116" s="24" t="s">
        <v>314</v>
      </c>
      <c r="C116" s="7" t="s">
        <v>322</v>
      </c>
      <c r="D116" s="7" t="s">
        <v>323</v>
      </c>
      <c r="E116" s="32" t="s">
        <v>392</v>
      </c>
      <c r="F116" s="8" t="s">
        <v>324</v>
      </c>
      <c r="G116" s="16"/>
      <c r="H116" s="16"/>
      <c r="I116" s="16"/>
    </row>
    <row r="117" spans="1:9" ht="15.75" customHeight="1" x14ac:dyDescent="0.45">
      <c r="A117" s="7" t="str">
        <f>"1402212009"</f>
        <v>1402212009</v>
      </c>
      <c r="B117" s="24" t="s">
        <v>314</v>
      </c>
      <c r="C117" s="7" t="s">
        <v>325</v>
      </c>
      <c r="D117" s="7" t="s">
        <v>70</v>
      </c>
      <c r="E117" s="32" t="s">
        <v>326</v>
      </c>
      <c r="F117" s="7"/>
      <c r="G117" s="16"/>
      <c r="H117" s="16"/>
      <c r="I117" s="16"/>
    </row>
    <row r="118" spans="1:9" ht="15.75" customHeight="1" x14ac:dyDescent="0.45">
      <c r="A118" s="7" t="str">
        <f>"1402212010"</f>
        <v>1402212010</v>
      </c>
      <c r="B118" s="24" t="s">
        <v>314</v>
      </c>
      <c r="C118" s="7" t="s">
        <v>33</v>
      </c>
      <c r="D118" s="7" t="s">
        <v>327</v>
      </c>
      <c r="E118" s="32" t="s">
        <v>157</v>
      </c>
      <c r="F118" s="7"/>
      <c r="G118" s="16"/>
      <c r="H118" s="16"/>
      <c r="I118" s="16"/>
    </row>
    <row r="119" spans="1:9" ht="15.75" customHeight="1" x14ac:dyDescent="0.45">
      <c r="A119" s="7" t="str">
        <f>"1402212013"</f>
        <v>1402212013</v>
      </c>
      <c r="B119" s="24" t="s">
        <v>314</v>
      </c>
      <c r="C119" s="7" t="s">
        <v>129</v>
      </c>
      <c r="D119" s="7" t="s">
        <v>289</v>
      </c>
      <c r="E119" s="32" t="s">
        <v>328</v>
      </c>
      <c r="F119" s="7" t="s">
        <v>150</v>
      </c>
      <c r="G119" s="16"/>
      <c r="H119" s="16"/>
      <c r="I119" s="16"/>
    </row>
    <row r="120" spans="1:9" ht="15.75" customHeight="1" x14ac:dyDescent="0.45">
      <c r="A120" s="7" t="str">
        <f>"1402212014"</f>
        <v>1402212014</v>
      </c>
      <c r="B120" s="24" t="s">
        <v>314</v>
      </c>
      <c r="C120" s="7" t="s">
        <v>33</v>
      </c>
      <c r="D120" s="7" t="s">
        <v>329</v>
      </c>
      <c r="E120" s="32" t="s">
        <v>330</v>
      </c>
      <c r="F120" s="7"/>
      <c r="G120" s="16"/>
      <c r="H120" s="16"/>
      <c r="I120" s="16"/>
    </row>
    <row r="121" spans="1:9" ht="15.75" customHeight="1" x14ac:dyDescent="0.45">
      <c r="A121" s="7" t="str">
        <f>"1402212017"</f>
        <v>1402212017</v>
      </c>
      <c r="B121" s="24" t="s">
        <v>314</v>
      </c>
      <c r="C121" s="7" t="s">
        <v>331</v>
      </c>
      <c r="D121" s="7" t="s">
        <v>332</v>
      </c>
      <c r="E121" s="32" t="s">
        <v>333</v>
      </c>
      <c r="F121" s="7"/>
      <c r="G121" s="16"/>
      <c r="H121" s="16"/>
      <c r="I121" s="16"/>
    </row>
    <row r="122" spans="1:9" ht="15.75" customHeight="1" x14ac:dyDescent="0.45">
      <c r="A122" s="7" t="str">
        <f>"1402212019"</f>
        <v>1402212019</v>
      </c>
      <c r="B122" s="24" t="s">
        <v>314</v>
      </c>
      <c r="C122" s="7" t="s">
        <v>114</v>
      </c>
      <c r="D122" s="7" t="s">
        <v>334</v>
      </c>
      <c r="E122" s="32" t="s">
        <v>335</v>
      </c>
      <c r="F122" s="7" t="s">
        <v>150</v>
      </c>
      <c r="G122" s="16"/>
      <c r="H122" s="16"/>
      <c r="I122" s="16"/>
    </row>
    <row r="123" spans="1:9" ht="15.75" customHeight="1" x14ac:dyDescent="0.45">
      <c r="A123" s="7" t="str">
        <f>"1402212020"</f>
        <v>1402212020</v>
      </c>
      <c r="B123" s="24" t="s">
        <v>314</v>
      </c>
      <c r="C123" s="7" t="s">
        <v>336</v>
      </c>
      <c r="D123" s="7" t="s">
        <v>337</v>
      </c>
      <c r="E123" s="32" t="s">
        <v>338</v>
      </c>
      <c r="F123" s="7"/>
      <c r="G123" s="16"/>
      <c r="H123" s="16"/>
      <c r="I123" s="16"/>
    </row>
    <row r="124" spans="1:9" ht="15.75" customHeight="1" x14ac:dyDescent="0.45">
      <c r="A124" s="7" t="str">
        <f>"1402212021"</f>
        <v>1402212021</v>
      </c>
      <c r="B124" s="24" t="s">
        <v>314</v>
      </c>
      <c r="C124" s="7" t="s">
        <v>40</v>
      </c>
      <c r="D124" s="7" t="s">
        <v>339</v>
      </c>
      <c r="E124" s="32" t="s">
        <v>181</v>
      </c>
      <c r="F124" s="7"/>
      <c r="G124" s="16"/>
      <c r="H124" s="16"/>
      <c r="I124" s="16"/>
    </row>
    <row r="125" spans="1:9" ht="15.75" customHeight="1" x14ac:dyDescent="0.45">
      <c r="A125" s="7" t="str">
        <f>"1402212022"</f>
        <v>1402212022</v>
      </c>
      <c r="B125" s="24" t="s">
        <v>314</v>
      </c>
      <c r="C125" s="7" t="s">
        <v>220</v>
      </c>
      <c r="D125" s="7" t="s">
        <v>340</v>
      </c>
      <c r="E125" s="32" t="s">
        <v>341</v>
      </c>
      <c r="F125" s="7"/>
      <c r="G125" s="16"/>
      <c r="H125" s="16"/>
      <c r="I125" s="16"/>
    </row>
    <row r="126" spans="1:9" ht="15.75" customHeight="1" x14ac:dyDescent="0.45">
      <c r="A126" s="7" t="str">
        <f>"1402212023"</f>
        <v>1402212023</v>
      </c>
      <c r="B126" s="24" t="s">
        <v>314</v>
      </c>
      <c r="C126" s="7" t="s">
        <v>155</v>
      </c>
      <c r="D126" s="7" t="s">
        <v>342</v>
      </c>
      <c r="E126" s="32" t="s">
        <v>343</v>
      </c>
      <c r="F126" s="7" t="s">
        <v>344</v>
      </c>
      <c r="G126" s="16"/>
      <c r="H126" s="16"/>
      <c r="I126" s="16"/>
    </row>
    <row r="127" spans="1:9" ht="15.75" customHeight="1" x14ac:dyDescent="0.45">
      <c r="A127" s="7" t="str">
        <f>"1402212024"</f>
        <v>1402212024</v>
      </c>
      <c r="B127" s="24" t="s">
        <v>314</v>
      </c>
      <c r="C127" s="7" t="s">
        <v>284</v>
      </c>
      <c r="D127" s="7" t="s">
        <v>345</v>
      </c>
      <c r="E127" s="32" t="s">
        <v>346</v>
      </c>
      <c r="F127" s="7"/>
      <c r="G127" s="16"/>
      <c r="H127" s="16"/>
      <c r="I127" s="16"/>
    </row>
    <row r="128" spans="1:9" ht="15.75" customHeight="1" x14ac:dyDescent="0.45">
      <c r="A128" s="9" t="str">
        <f>"1402232004"</f>
        <v>1402232004</v>
      </c>
      <c r="B128" s="25" t="s">
        <v>347</v>
      </c>
      <c r="C128" s="9" t="s">
        <v>348</v>
      </c>
      <c r="D128" s="9" t="s">
        <v>349</v>
      </c>
      <c r="E128" s="33" t="s">
        <v>50</v>
      </c>
      <c r="F128" s="9" t="s">
        <v>350</v>
      </c>
      <c r="G128" s="9"/>
      <c r="H128" s="17"/>
      <c r="I128" s="17"/>
    </row>
    <row r="129" spans="1:9" ht="15.75" customHeight="1" x14ac:dyDescent="0.45">
      <c r="A129" s="9" t="str">
        <f>"1402232007"</f>
        <v>1402232007</v>
      </c>
      <c r="B129" s="25" t="s">
        <v>347</v>
      </c>
      <c r="C129" s="9" t="s">
        <v>351</v>
      </c>
      <c r="D129" s="9" t="s">
        <v>352</v>
      </c>
      <c r="E129" s="33" t="s">
        <v>42</v>
      </c>
      <c r="F129" s="9" t="s">
        <v>350</v>
      </c>
      <c r="G129" s="9"/>
      <c r="H129" s="17"/>
      <c r="I129" s="17"/>
    </row>
    <row r="130" spans="1:9" ht="15.75" customHeight="1" x14ac:dyDescent="0.45">
      <c r="A130" s="9" t="str">
        <f>"1402232008"</f>
        <v>1402232008</v>
      </c>
      <c r="B130" s="25" t="s">
        <v>347</v>
      </c>
      <c r="C130" s="9" t="s">
        <v>27</v>
      </c>
      <c r="D130" s="9" t="s">
        <v>353</v>
      </c>
      <c r="E130" s="33" t="s">
        <v>354</v>
      </c>
      <c r="F130" s="9" t="s">
        <v>350</v>
      </c>
      <c r="G130" s="9"/>
      <c r="H130" s="17"/>
      <c r="I130" s="17"/>
    </row>
    <row r="131" spans="1:9" ht="15.75" customHeight="1" x14ac:dyDescent="0.45">
      <c r="A131" s="9" t="str">
        <f>"1402232011"</f>
        <v>1402232011</v>
      </c>
      <c r="B131" s="25" t="s">
        <v>347</v>
      </c>
      <c r="C131" s="9" t="s">
        <v>40</v>
      </c>
      <c r="D131" s="9" t="s">
        <v>355</v>
      </c>
      <c r="E131" s="33" t="s">
        <v>356</v>
      </c>
      <c r="F131" s="9" t="s">
        <v>350</v>
      </c>
      <c r="G131" s="9"/>
      <c r="H131" s="17"/>
      <c r="I131" s="17"/>
    </row>
    <row r="132" spans="1:9" ht="15.75" customHeight="1" x14ac:dyDescent="0.45">
      <c r="A132" s="9" t="str">
        <f>"1402232019"</f>
        <v>1402232019</v>
      </c>
      <c r="B132" s="25" t="s">
        <v>347</v>
      </c>
      <c r="C132" s="9" t="s">
        <v>27</v>
      </c>
      <c r="D132" s="9" t="s">
        <v>357</v>
      </c>
      <c r="E132" s="33" t="s">
        <v>358</v>
      </c>
      <c r="F132" s="9" t="s">
        <v>350</v>
      </c>
      <c r="G132" s="9"/>
      <c r="H132" s="17"/>
      <c r="I132" s="17"/>
    </row>
    <row r="133" spans="1:9" ht="15.75" customHeight="1" x14ac:dyDescent="0.45">
      <c r="A133" s="9" t="str">
        <f>"1402232021"</f>
        <v>1402232021</v>
      </c>
      <c r="B133" s="25" t="s">
        <v>347</v>
      </c>
      <c r="C133" s="9" t="s">
        <v>40</v>
      </c>
      <c r="D133" s="9" t="s">
        <v>359</v>
      </c>
      <c r="E133" s="33" t="s">
        <v>181</v>
      </c>
      <c r="F133" s="9" t="s">
        <v>350</v>
      </c>
      <c r="G133" s="9"/>
      <c r="H133" s="17"/>
      <c r="I133" s="17"/>
    </row>
    <row r="134" spans="1:9" ht="15.75" customHeight="1" x14ac:dyDescent="0.45">
      <c r="A134" s="9" t="str">
        <f>"1402232022"</f>
        <v>1402232022</v>
      </c>
      <c r="B134" s="25" t="s">
        <v>347</v>
      </c>
      <c r="C134" s="9" t="s">
        <v>40</v>
      </c>
      <c r="D134" s="9" t="s">
        <v>360</v>
      </c>
      <c r="E134" s="33" t="s">
        <v>361</v>
      </c>
      <c r="F134" s="9" t="s">
        <v>350</v>
      </c>
      <c r="G134" s="9"/>
      <c r="H134" s="17"/>
      <c r="I134" s="17"/>
    </row>
    <row r="135" spans="1:9" ht="15.75" customHeight="1" x14ac:dyDescent="0.45">
      <c r="A135" s="10" t="str">
        <f>"1402263001"</f>
        <v>1402263001</v>
      </c>
      <c r="B135" s="26" t="s">
        <v>362</v>
      </c>
      <c r="C135" s="10" t="s">
        <v>281</v>
      </c>
      <c r="D135" s="10" t="s">
        <v>363</v>
      </c>
      <c r="E135" s="38" t="s">
        <v>364</v>
      </c>
      <c r="F135" s="10"/>
      <c r="G135" s="10"/>
      <c r="H135" s="18"/>
      <c r="I135" s="18"/>
    </row>
    <row r="136" spans="1:9" ht="15.75" customHeight="1" x14ac:dyDescent="0.45">
      <c r="A136" s="10" t="str">
        <f>"1402263003"</f>
        <v>1402263003</v>
      </c>
      <c r="B136" s="26" t="s">
        <v>362</v>
      </c>
      <c r="C136" s="10" t="s">
        <v>27</v>
      </c>
      <c r="D136" s="10" t="s">
        <v>365</v>
      </c>
      <c r="E136" s="34" t="s">
        <v>366</v>
      </c>
      <c r="F136" s="10"/>
      <c r="G136" s="10"/>
      <c r="H136" s="18"/>
      <c r="I136" s="18"/>
    </row>
    <row r="137" spans="1:9" ht="15.75" customHeight="1" x14ac:dyDescent="0.45">
      <c r="A137" s="10" t="str">
        <f>"1402263004"</f>
        <v>1402263004</v>
      </c>
      <c r="B137" s="26" t="s">
        <v>362</v>
      </c>
      <c r="C137" s="10" t="s">
        <v>367</v>
      </c>
      <c r="D137" s="10" t="s">
        <v>368</v>
      </c>
      <c r="E137" s="34" t="s">
        <v>369</v>
      </c>
      <c r="F137" s="10"/>
      <c r="G137" s="10"/>
      <c r="H137" s="18"/>
      <c r="I137" s="18"/>
    </row>
    <row r="138" spans="1:9" ht="15.75" customHeight="1" x14ac:dyDescent="0.45">
      <c r="A138" s="10" t="str">
        <f>"1402263005"</f>
        <v>1402263005</v>
      </c>
      <c r="B138" s="26" t="s">
        <v>362</v>
      </c>
      <c r="C138" s="10" t="s">
        <v>63</v>
      </c>
      <c r="D138" s="10" t="s">
        <v>218</v>
      </c>
      <c r="E138" s="34" t="s">
        <v>370</v>
      </c>
      <c r="F138" s="10"/>
      <c r="G138" s="10"/>
      <c r="H138" s="18"/>
      <c r="I138" s="18"/>
    </row>
    <row r="139" spans="1:9" ht="15.75" customHeight="1" x14ac:dyDescent="0.45">
      <c r="A139" s="10" t="str">
        <f>"1402263006"</f>
        <v>1402263006</v>
      </c>
      <c r="B139" s="26" t="s">
        <v>362</v>
      </c>
      <c r="C139" s="10" t="s">
        <v>217</v>
      </c>
      <c r="D139" s="10" t="s">
        <v>371</v>
      </c>
      <c r="E139" s="34" t="s">
        <v>372</v>
      </c>
      <c r="F139" s="10"/>
      <c r="G139" s="10"/>
      <c r="H139" s="18"/>
      <c r="I139" s="18"/>
    </row>
    <row r="140" spans="1:9" ht="15.75" customHeight="1" x14ac:dyDescent="0.45">
      <c r="A140" s="10" t="str">
        <f>"1402263007"</f>
        <v>1402263007</v>
      </c>
      <c r="B140" s="26" t="s">
        <v>362</v>
      </c>
      <c r="C140" s="10" t="s">
        <v>15</v>
      </c>
      <c r="D140" s="10" t="s">
        <v>373</v>
      </c>
      <c r="E140" s="34" t="s">
        <v>374</v>
      </c>
      <c r="F140" s="10"/>
      <c r="G140" s="10"/>
      <c r="H140" s="18"/>
      <c r="I140" s="18"/>
    </row>
    <row r="141" spans="1:9" ht="15.75" customHeight="1" x14ac:dyDescent="0.45">
      <c r="A141" s="10" t="str">
        <f>"1402263009"</f>
        <v>1402263009</v>
      </c>
      <c r="B141" s="26" t="s">
        <v>362</v>
      </c>
      <c r="C141" s="10" t="s">
        <v>260</v>
      </c>
      <c r="D141" s="10" t="s">
        <v>375</v>
      </c>
      <c r="E141" s="34" t="s">
        <v>376</v>
      </c>
      <c r="F141" s="10"/>
      <c r="G141" s="10"/>
      <c r="H141" s="18"/>
      <c r="I141" s="18"/>
    </row>
    <row r="142" spans="1:9" ht="15.75" customHeight="1" x14ac:dyDescent="0.45">
      <c r="A142" s="10" t="str">
        <f>"1402263010"</f>
        <v>1402263010</v>
      </c>
      <c r="B142" s="26" t="s">
        <v>362</v>
      </c>
      <c r="C142" s="10" t="s">
        <v>351</v>
      </c>
      <c r="D142" s="10" t="s">
        <v>377</v>
      </c>
      <c r="E142" s="34" t="s">
        <v>378</v>
      </c>
      <c r="F142" s="10"/>
      <c r="G142" s="10"/>
      <c r="H142" s="18"/>
      <c r="I142" s="18"/>
    </row>
  </sheetData>
  <pageMargins left="0.25" right="0.25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IT-PC</dc:creator>
  <cp:lastModifiedBy>داورزنی مریم</cp:lastModifiedBy>
  <cp:lastPrinted>2025-01-06T10:28:47Z</cp:lastPrinted>
  <dcterms:created xsi:type="dcterms:W3CDTF">2024-12-28T05:33:48Z</dcterms:created>
  <dcterms:modified xsi:type="dcterms:W3CDTF">2025-01-13T07:46:50Z</dcterms:modified>
</cp:coreProperties>
</file>